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/UG-XXXXXX Lincoln City RC Sale - Take 2/"/>
    </mc:Choice>
  </mc:AlternateContent>
  <xr:revisionPtr revIDLastSave="0" documentId="13_ncr:1_{351A7642-E8FA-4CC7-9D5D-432125CE596C}" xr6:coauthVersionLast="47" xr6:coauthVersionMax="47" xr10:uidLastSave="{00000000-0000-0000-0000-000000000000}"/>
  <bookViews>
    <workbookView xWindow="-120" yWindow="-120" windowWidth="29040" windowHeight="15840" tabRatio="821" activeTab="5" xr2:uid="{E1050D1E-D148-4ADF-8A56-3E59EAEADDB2}"/>
  </bookViews>
  <sheets>
    <sheet name="Sale of Lincoln City" sheetId="2" r:id="rId1"/>
    <sheet name="State Allocation" sheetId="13" r:id="rId2"/>
    <sheet name="Astoria Assets @ 9-30-20" sheetId="3" state="hidden" r:id="rId3"/>
    <sheet name="Lincoln NBV 11-30-23 - PP" sheetId="11" r:id="rId4"/>
    <sheet name="ECC - Asset Listing Building" sheetId="12" r:id="rId5"/>
    <sheet name="Purchase Price" sheetId="8" r:id="rId6"/>
  </sheets>
  <externalReferences>
    <externalReference r:id="rId7"/>
    <externalReference r:id="rId8"/>
  </externalReferences>
  <definedNames>
    <definedName name="_xlnm._FilterDatabase" localSheetId="4" hidden="1">'ECC - Asset Listing Building'!$A$1:$J$1470</definedName>
    <definedName name="_xlnm.Print_Area" localSheetId="5">'Purchase Price'!$A$1:$P$14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3" l="1"/>
  <c r="A27" i="13"/>
  <c r="A28" i="13" s="1"/>
  <c r="A11" i="13"/>
  <c r="A12" i="13"/>
  <c r="A13" i="13" s="1"/>
  <c r="E25" i="13"/>
  <c r="E26" i="13" s="1"/>
  <c r="A7" i="13"/>
  <c r="A8" i="13" s="1"/>
  <c r="A9" i="13" s="1"/>
  <c r="A10" i="13" s="1"/>
  <c r="A14" i="13" l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9" i="13" s="1"/>
  <c r="A30" i="13" s="1"/>
  <c r="A31" i="13" s="1"/>
  <c r="D16" i="13"/>
  <c r="D15" i="13"/>
  <c r="I21" i="2" l="1"/>
  <c r="K21" i="2" s="1"/>
  <c r="I16" i="2"/>
  <c r="K16" i="2" s="1"/>
  <c r="F15" i="2" s="1"/>
  <c r="F28" i="2"/>
  <c r="F27" i="2"/>
  <c r="F29" i="2" s="1"/>
  <c r="E6" i="13" s="1"/>
  <c r="E16" i="13" s="1"/>
  <c r="E15" i="13" s="1"/>
  <c r="E17" i="13" s="1"/>
  <c r="F25" i="2"/>
  <c r="F24" i="2"/>
  <c r="F23" i="2"/>
  <c r="G20" i="2"/>
  <c r="G19" i="2"/>
  <c r="G16" i="2"/>
  <c r="F14" i="2"/>
  <c r="C87" i="11"/>
  <c r="E86" i="11"/>
  <c r="D86" i="11"/>
  <c r="C86" i="11"/>
  <c r="D2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I1475" i="12"/>
  <c r="H1475" i="12"/>
  <c r="G1475" i="12"/>
  <c r="E87" i="11"/>
  <c r="E83" i="11"/>
  <c r="I1473" i="12"/>
  <c r="I1472" i="12"/>
  <c r="D1477" i="12"/>
  <c r="F1444" i="12"/>
  <c r="E1444" i="12"/>
  <c r="F1403" i="12"/>
  <c r="E1403" i="12"/>
  <c r="F1374" i="12"/>
  <c r="E1374" i="12"/>
  <c r="F1373" i="12"/>
  <c r="E1373" i="12"/>
  <c r="F1372" i="12"/>
  <c r="E1372" i="12"/>
  <c r="F1371" i="12"/>
  <c r="E1371" i="12"/>
  <c r="F1370" i="12"/>
  <c r="E1370" i="12"/>
  <c r="F1369" i="12"/>
  <c r="E1369" i="12"/>
  <c r="F1368" i="12"/>
  <c r="E1368" i="12"/>
  <c r="F1367" i="12"/>
  <c r="E1367" i="12"/>
  <c r="F1366" i="12"/>
  <c r="E1366" i="12"/>
  <c r="F1365" i="12"/>
  <c r="E1365" i="12"/>
  <c r="F1364" i="12"/>
  <c r="E1364" i="12"/>
  <c r="F1363" i="12"/>
  <c r="E1363" i="12"/>
  <c r="F1362" i="12"/>
  <c r="E1362" i="12"/>
  <c r="F1359" i="12"/>
  <c r="E1359" i="12"/>
  <c r="F1358" i="12"/>
  <c r="E1358" i="12"/>
  <c r="F1357" i="12"/>
  <c r="E1357" i="12"/>
  <c r="F1356" i="12"/>
  <c r="E1356" i="12"/>
  <c r="F1355" i="12"/>
  <c r="E1355" i="12"/>
  <c r="F1354" i="12"/>
  <c r="E1354" i="12"/>
  <c r="F1353" i="12"/>
  <c r="E1353" i="12"/>
  <c r="F1352" i="12"/>
  <c r="E1352" i="12"/>
  <c r="F1351" i="12"/>
  <c r="E1351" i="12"/>
  <c r="F1350" i="12"/>
  <c r="E1350" i="12"/>
  <c r="F1349" i="12"/>
  <c r="E1349" i="12"/>
  <c r="F1346" i="12"/>
  <c r="E1346" i="12"/>
  <c r="F1345" i="12"/>
  <c r="E1345" i="12"/>
  <c r="F1344" i="12"/>
  <c r="E1344" i="12"/>
  <c r="F1343" i="12"/>
  <c r="E1343" i="12"/>
  <c r="F1341" i="12"/>
  <c r="E1341" i="12"/>
  <c r="F1340" i="12"/>
  <c r="E1340" i="12"/>
  <c r="F1339" i="12"/>
  <c r="E1339" i="12"/>
  <c r="F1338" i="12"/>
  <c r="E1338" i="12"/>
  <c r="F1336" i="12"/>
  <c r="E1336" i="12"/>
  <c r="F1335" i="12"/>
  <c r="E1335" i="12"/>
  <c r="F1334" i="12"/>
  <c r="E1334" i="12"/>
  <c r="F1333" i="12"/>
  <c r="E1333" i="12"/>
  <c r="F1332" i="12"/>
  <c r="E1332" i="12"/>
  <c r="F1331" i="12"/>
  <c r="E1331" i="12"/>
  <c r="F1330" i="12"/>
  <c r="E1330" i="12"/>
  <c r="F1329" i="12"/>
  <c r="E1329" i="12"/>
  <c r="F1328" i="12"/>
  <c r="E1328" i="12"/>
  <c r="F1327" i="12"/>
  <c r="E1327" i="12"/>
  <c r="F1326" i="12"/>
  <c r="E1326" i="12"/>
  <c r="F1323" i="12"/>
  <c r="E1323" i="12"/>
  <c r="F1319" i="12"/>
  <c r="E1319" i="12"/>
  <c r="F1318" i="12"/>
  <c r="E1318" i="12"/>
  <c r="F1317" i="12"/>
  <c r="E1317" i="12"/>
  <c r="F1316" i="12"/>
  <c r="E1316" i="12"/>
  <c r="F1315" i="12"/>
  <c r="E1315" i="12"/>
  <c r="F1314" i="12"/>
  <c r="E1314" i="12"/>
  <c r="F1313" i="12"/>
  <c r="E1313" i="12"/>
  <c r="F1312" i="12"/>
  <c r="E1312" i="12"/>
  <c r="F1311" i="12"/>
  <c r="E1311" i="12"/>
  <c r="F1307" i="12"/>
  <c r="E1307" i="12"/>
  <c r="F1306" i="12"/>
  <c r="E1306" i="12"/>
  <c r="F1305" i="12"/>
  <c r="E1305" i="12"/>
  <c r="F1303" i="12"/>
  <c r="E1303" i="12"/>
  <c r="F1301" i="12"/>
  <c r="E1301" i="12"/>
  <c r="F1299" i="12"/>
  <c r="E1299" i="12"/>
  <c r="F1292" i="12"/>
  <c r="E1292" i="12"/>
  <c r="F1291" i="12"/>
  <c r="E1291" i="12"/>
  <c r="F1290" i="12"/>
  <c r="E1290" i="12"/>
  <c r="F1288" i="12"/>
  <c r="E1288" i="12"/>
  <c r="F1286" i="12"/>
  <c r="E1286" i="12"/>
  <c r="F1283" i="12"/>
  <c r="E1283" i="12"/>
  <c r="F1280" i="12"/>
  <c r="E1280" i="12"/>
  <c r="F1279" i="12"/>
  <c r="E1279" i="12"/>
  <c r="F1278" i="12"/>
  <c r="E1278" i="12"/>
  <c r="F1277" i="12"/>
  <c r="E1277" i="12"/>
  <c r="F1276" i="12"/>
  <c r="E1276" i="12"/>
  <c r="F1275" i="12"/>
  <c r="E1275" i="12"/>
  <c r="F1274" i="12"/>
  <c r="E1274" i="12"/>
  <c r="F1273" i="12"/>
  <c r="E1273" i="12"/>
  <c r="F1272" i="12"/>
  <c r="E1272" i="12"/>
  <c r="F1271" i="12"/>
  <c r="E1271" i="12"/>
  <c r="F1270" i="12"/>
  <c r="E1270" i="12"/>
  <c r="F1269" i="12"/>
  <c r="E1269" i="12"/>
  <c r="F1268" i="12"/>
  <c r="E1268" i="12"/>
  <c r="F1267" i="12"/>
  <c r="E1267" i="12"/>
  <c r="F1266" i="12"/>
  <c r="E1266" i="12"/>
  <c r="F1265" i="12"/>
  <c r="E1265" i="12"/>
  <c r="F1264" i="12"/>
  <c r="E1264" i="12"/>
  <c r="F1263" i="12"/>
  <c r="E1263" i="12"/>
  <c r="F1262" i="12"/>
  <c r="E1262" i="12"/>
  <c r="F1261" i="12"/>
  <c r="E1261" i="12"/>
  <c r="F1260" i="12"/>
  <c r="E1260" i="12"/>
  <c r="F1259" i="12"/>
  <c r="E1259" i="12"/>
  <c r="F1258" i="12"/>
  <c r="E1258" i="12"/>
  <c r="F1257" i="12"/>
  <c r="E1257" i="12"/>
  <c r="F1256" i="12"/>
  <c r="E1256" i="12"/>
  <c r="F1255" i="12"/>
  <c r="E1255" i="12"/>
  <c r="F1254" i="12"/>
  <c r="E1254" i="12"/>
  <c r="F1253" i="12"/>
  <c r="E1253" i="12"/>
  <c r="F1252" i="12"/>
  <c r="E1252" i="12"/>
  <c r="F1251" i="12"/>
  <c r="E1251" i="12"/>
  <c r="F1250" i="12"/>
  <c r="E1250" i="12"/>
  <c r="F1249" i="12"/>
  <c r="E1249" i="12"/>
  <c r="F1248" i="12"/>
  <c r="E1248" i="12"/>
  <c r="F1247" i="12"/>
  <c r="E1247" i="12"/>
  <c r="F1072" i="12"/>
  <c r="E1072" i="12"/>
  <c r="F207" i="12"/>
  <c r="E207" i="12"/>
  <c r="C72" i="11"/>
  <c r="D88" i="11" s="1"/>
  <c r="F10" i="2" s="1"/>
  <c r="B72" i="11"/>
  <c r="C88" i="11" s="1"/>
  <c r="G12" i="2" s="1"/>
  <c r="D72" i="11" l="1"/>
  <c r="E88" i="11" s="1"/>
  <c r="F11" i="2" s="1"/>
</calcChain>
</file>

<file path=xl/sharedStrings.xml><?xml version="1.0" encoding="utf-8"?>
<sst xmlns="http://schemas.openxmlformats.org/spreadsheetml/2006/main" count="7984" uniqueCount="1598">
  <si>
    <t>Page 1 of 1</t>
  </si>
  <si>
    <t xml:space="preserve">NW Natural </t>
  </si>
  <si>
    <t>Entry 1</t>
  </si>
  <si>
    <t>DR</t>
  </si>
  <si>
    <t>CR</t>
  </si>
  <si>
    <t>Entry 3</t>
  </si>
  <si>
    <t>Proposed Journal Entries</t>
  </si>
  <si>
    <t xml:space="preserve">Exhibit J - Proposed Journal Entries </t>
  </si>
  <si>
    <t>Original Cost</t>
  </si>
  <si>
    <t>Accum Dep'n.</t>
  </si>
  <si>
    <t>Net Book Value</t>
  </si>
  <si>
    <t>Proceeds</t>
  </si>
  <si>
    <t>Gain to be refunded to Rate Payers</t>
  </si>
  <si>
    <t>Asset</t>
  </si>
  <si>
    <t>Subnumber</t>
  </si>
  <si>
    <t>Capitalized on</t>
  </si>
  <si>
    <t>Asset description</t>
  </si>
  <si>
    <t>Acquis.val.</t>
  </si>
  <si>
    <t>Accum.dep.</t>
  </si>
  <si>
    <t>Book val.</t>
  </si>
  <si>
    <t>Currency</t>
  </si>
  <si>
    <t>1000290</t>
  </si>
  <si>
    <t>0</t>
  </si>
  <si>
    <t>Astoria Service Center in Clatsop County</t>
  </si>
  <si>
    <t>USD</t>
  </si>
  <si>
    <t>1001025</t>
  </si>
  <si>
    <t>1001076</t>
  </si>
  <si>
    <t>1001385</t>
  </si>
  <si>
    <t>1001564</t>
  </si>
  <si>
    <t>1001614</t>
  </si>
  <si>
    <t>1002860</t>
  </si>
  <si>
    <t>FERC Number 389 LAND</t>
  </si>
  <si>
    <t/>
  </si>
  <si>
    <t>1000237</t>
  </si>
  <si>
    <t>FIRE, SMOKE DETECTION SYSTEM ASTORI</t>
  </si>
  <si>
    <t>1001223</t>
  </si>
  <si>
    <t>ACQUIRED BLDG FOR ASTORIA SERVICE C</t>
  </si>
  <si>
    <t>1002500</t>
  </si>
  <si>
    <t>FLOOR SAFE - ASTORIA SERVICE C</t>
  </si>
  <si>
    <t>1003399</t>
  </si>
  <si>
    <t>ASTORIA SIGN</t>
  </si>
  <si>
    <t>1005437</t>
  </si>
  <si>
    <t>INTERIOR BLINDS ASTORIA</t>
  </si>
  <si>
    <t>1005698</t>
  </si>
  <si>
    <t>ASTORIA OFFICE REMODEL</t>
  </si>
  <si>
    <t>1006055</t>
  </si>
  <si>
    <t>SMITH BROTHERS STEELCASE FOR ASTORI</t>
  </si>
  <si>
    <t>1006310</t>
  </si>
  <si>
    <t>1006449</t>
  </si>
  <si>
    <t>AWNING REPLACEMENT IN ASTORIA</t>
  </si>
  <si>
    <t>1006531</t>
  </si>
  <si>
    <t>ASTORIA OFFICE GENERATOR</t>
  </si>
  <si>
    <t>1007068</t>
  </si>
  <si>
    <t>REMODEL OF WOMEN'S RESTROOM - Astor</t>
  </si>
  <si>
    <t>1007069</t>
  </si>
  <si>
    <t>RIP-RAP TO ASTORIA BANK</t>
  </si>
  <si>
    <t>1023581</t>
  </si>
  <si>
    <t>Astoria Service Center Sign</t>
  </si>
  <si>
    <t>1023582</t>
  </si>
  <si>
    <t>Astoria Service Center Fence</t>
  </si>
  <si>
    <t>1024486</t>
  </si>
  <si>
    <t>Astoria Generator</t>
  </si>
  <si>
    <t>1024520</t>
  </si>
  <si>
    <t>Astoria HVAC Units</t>
  </si>
  <si>
    <t>1024557</t>
  </si>
  <si>
    <t>Astoria Window Replacement</t>
  </si>
  <si>
    <t>1026035</t>
  </si>
  <si>
    <t>Astoria Back-Up Generator</t>
  </si>
  <si>
    <t>1026963</t>
  </si>
  <si>
    <t>Astoria mold removal, walls,restrooms</t>
  </si>
  <si>
    <t>1026976</t>
  </si>
  <si>
    <t>Astoria roof replacement</t>
  </si>
  <si>
    <t>6054130</t>
  </si>
  <si>
    <t>"Astoria mold removal, walls,restrooms"</t>
  </si>
  <si>
    <t>6067147</t>
  </si>
  <si>
    <t>FERC Number 390 STRUCTURES &amp; IMPROVEMENTS</t>
  </si>
  <si>
    <t>Functional Class 1007 General Plant</t>
  </si>
  <si>
    <t>Company Code 5000 Northwest Natural Gas Com</t>
  </si>
  <si>
    <t>OR</t>
  </si>
  <si>
    <t>WA</t>
  </si>
  <si>
    <t>Treasury/Daily Cash entry</t>
  </si>
  <si>
    <t>Responsible Group</t>
  </si>
  <si>
    <t>Plant Accounting - with Retirement of Asset</t>
  </si>
  <si>
    <t>Plant Accounting - with JE 64-1</t>
  </si>
  <si>
    <t>x</t>
  </si>
  <si>
    <t>Complete</t>
  </si>
  <si>
    <t>Gain/loss account</t>
  </si>
  <si>
    <t>T-Code ABF-1 to be able to post to the 108010 gain/loss account</t>
  </si>
  <si>
    <t>Old Account</t>
  </si>
  <si>
    <t>New Account</t>
  </si>
  <si>
    <t>254xxx</t>
  </si>
  <si>
    <t>Entry 2                                            OR</t>
  </si>
  <si>
    <t>Application for the Sale of Lincoln City RC</t>
  </si>
  <si>
    <t>NW Natural's OPUC Application - Lincoln City RC</t>
  </si>
  <si>
    <t>Accum Depr Plant</t>
  </si>
  <si>
    <t>Accum Depr Utility Gain/Loss</t>
  </si>
  <si>
    <t>Utility Plant in Service</t>
  </si>
  <si>
    <t>Cash - Wells Fargo General</t>
  </si>
  <si>
    <t>ledger_status</t>
  </si>
  <si>
    <t>description</t>
  </si>
  <si>
    <t>in_service_year</t>
  </si>
  <si>
    <t>accum_quantity</t>
  </si>
  <si>
    <t>accum_cost</t>
  </si>
  <si>
    <t>company_id</t>
  </si>
  <si>
    <t>gl_account_id</t>
  </si>
  <si>
    <t>func_class_id</t>
  </si>
  <si>
    <t>retirement_unit_id</t>
  </si>
  <si>
    <t>bus_segment_id</t>
  </si>
  <si>
    <t>utility_account_id</t>
  </si>
  <si>
    <t>sub_account_id</t>
  </si>
  <si>
    <t>asset_location_id</t>
  </si>
  <si>
    <t>subledger_indicator</t>
  </si>
  <si>
    <t>asset_id</t>
  </si>
  <si>
    <t>depr_group_id</t>
  </si>
  <si>
    <t>property_unit_id</t>
  </si>
  <si>
    <t>asset_acct_meth_id</t>
  </si>
  <si>
    <t>retire_method_id</t>
  </si>
  <si>
    <t>long_description</t>
  </si>
  <si>
    <t>property_group_id</t>
  </si>
  <si>
    <t>unit_of_measure_id</t>
  </si>
  <si>
    <t>compute_0023</t>
  </si>
  <si>
    <t>major_location_id</t>
  </si>
  <si>
    <t>line_number_id</t>
  </si>
  <si>
    <t>books_schema_id</t>
  </si>
  <si>
    <t>work_order_number</t>
  </si>
  <si>
    <t>eng_in_service_year</t>
  </si>
  <si>
    <t>serial_number</t>
  </si>
  <si>
    <t>func_symbol</t>
  </si>
  <si>
    <t>local_symbol</t>
  </si>
  <si>
    <t>local_cost</t>
  </si>
  <si>
    <t>related_asset</t>
  </si>
  <si>
    <t>related_equip</t>
  </si>
  <si>
    <t>second_financial_cost</t>
  </si>
  <si>
    <t>Entrance Controls Lincoln City</t>
  </si>
  <si>
    <t>Oregon</t>
  </si>
  <si>
    <t>NWN CONVERSION</t>
  </si>
  <si>
    <t>N/A</t>
  </si>
  <si>
    <t>FIRE DETECT SYSTEM LINCOLN</t>
  </si>
  <si>
    <t>FLOOR SAFE - LINCOLN CITY SERVICE C</t>
  </si>
  <si>
    <t>GROUNDS IMPROV-LINCOLN CITY</t>
  </si>
  <si>
    <t>ICE MACHINE LINCOLN CITY</t>
  </si>
  <si>
    <t>INTERIOR PAINTING-LINCOLN CITY</t>
  </si>
  <si>
    <t>LINCOLN CITY - NEW ICE MACHINE</t>
  </si>
  <si>
    <t>Lincoln City Back-Up Generator</t>
  </si>
  <si>
    <t>GENERATOR</t>
  </si>
  <si>
    <t>Lincoln City Chain Link Fence for Store Room</t>
  </si>
  <si>
    <t>LINCOLN CITY DIST - SINKS AND COUNT</t>
  </si>
  <si>
    <t>Lincoln City Fire Detection System</t>
  </si>
  <si>
    <t>Lincoln City Generator</t>
  </si>
  <si>
    <t>LINCOLN CITY NEW DOORS</t>
  </si>
  <si>
    <t>LINCOLN CITY OFFICE REVISIONS</t>
  </si>
  <si>
    <t>LINCOLN CITY SIGN</t>
  </si>
  <si>
    <t>REMODEL FRONT ENTRY OF LINCOLN</t>
  </si>
  <si>
    <t>Roof - Lincoln City</t>
  </si>
  <si>
    <t>SINK WASTE PUMP - LINCOLN CITY</t>
  </si>
  <si>
    <t>UPGRADE FRONT COUNTER LINCOLN</t>
  </si>
  <si>
    <t>accum_qty</t>
  </si>
  <si>
    <t>allo_res</t>
  </si>
  <si>
    <t>month</t>
  </si>
  <si>
    <t>business_segment_desc</t>
  </si>
  <si>
    <t>asset_loc</t>
  </si>
  <si>
    <t>property_unit</t>
  </si>
  <si>
    <t>Northwest Natural Gas Com</t>
  </si>
  <si>
    <t>Utility</t>
  </si>
  <si>
    <t>BUILDING ELECTRICAL DIST. SYST: 419</t>
  </si>
  <si>
    <t>BUILDING FIRE PROTECTION SYSTE: 420</t>
  </si>
  <si>
    <t>GENERATOR: 354</t>
  </si>
  <si>
    <t>MISCELLANEOUS EQUIPMENT: 610</t>
  </si>
  <si>
    <t>NWN CONVERSION: 999</t>
  </si>
  <si>
    <t>2nd description</t>
  </si>
  <si>
    <t>asset main no. text</t>
  </si>
  <si>
    <t>22</t>
  </si>
  <si>
    <t>Structures &amp; Improvements</t>
  </si>
  <si>
    <t>34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</si>
  <si>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</si>
  <si>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</si>
  <si>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</si>
  <si>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</si>
  <si>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</si>
  <si>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</si>
  <si>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</si>
  <si>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</si>
  <si>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</si>
  <si>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</si>
  <si>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</si>
  <si>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</si>
  <si>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</si>
  <si>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</si>
  <si>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761</t>
  </si>
  <si>
    <t>762</t>
  </si>
  <si>
    <t>813</t>
  </si>
  <si>
    <t>947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</si>
  <si>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</si>
  <si>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</si>
  <si>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</si>
  <si>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</si>
  <si>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</si>
  <si>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</si>
  <si>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</si>
  <si>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</si>
  <si>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</si>
  <si>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</si>
  <si>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</si>
  <si>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1304</t>
  </si>
  <si>
    <t>1470</t>
  </si>
  <si>
    <t>1580</t>
  </si>
  <si>
    <t>1669</t>
  </si>
  <si>
    <t>1763</t>
  </si>
  <si>
    <t>Functional Class</t>
  </si>
  <si>
    <t>11/14 Adjusting Entry</t>
  </si>
  <si>
    <t>Gill Ranch Storage Gathering Lines (440)</t>
  </si>
  <si>
    <t>Gathering Lines 3" Steel  Water Removal</t>
  </si>
  <si>
    <t>COOS BAY EXPANSION - MATERIALS</t>
  </si>
  <si>
    <t>"Gill Ranch Storage 30"" Trans Line &amp; PG&amp;E Interco</t>
  </si>
  <si>
    <t>HDD / Crossing Pipe</t>
  </si>
  <si>
    <t>COOS BAY EXPANSION - AFUDC</t>
  </si>
  <si>
    <t>Gill Ranch Storage Well Site Facilities - 450</t>
  </si>
  <si>
    <t>Well-Site # 34-18 (W) - Meters</t>
  </si>
  <si>
    <t>HOMELAND SECURITY</t>
  </si>
  <si>
    <t>Well-Site # 34-18 (W) - Instrumentation</t>
  </si>
  <si>
    <t>Well-Site #11-20 (W) - Valves</t>
  </si>
  <si>
    <t>Well-Site #11-20 (W) - Separators</t>
  </si>
  <si>
    <t>Well-Site #11-20 (W) - Meters</t>
  </si>
  <si>
    <t>Well-Site #11-20 (W) - Instrumentation</t>
  </si>
  <si>
    <t>Well-Site #11-20 (W) - Other Materials</t>
  </si>
  <si>
    <t>BREEZEWAY EXTENSION AND COVER FOR G</t>
  </si>
  <si>
    <t>Well OM #12-21-903</t>
  </si>
  <si>
    <t>LAND PURCHASES</t>
  </si>
  <si>
    <t>Well Gill 18x-17 Workover</t>
  </si>
  <si>
    <t>FIRE DETECTION SYSTEM-EUGENE</t>
  </si>
  <si>
    <t>Deep A-1</t>
  </si>
  <si>
    <t>2 CONTROL DAMPERS FOR SALEM</t>
  </si>
  <si>
    <t>Well #34-18-202 (H) Core Analysis</t>
  </si>
  <si>
    <t>APPLIANCE CENTER FIRE, SMOKE DETECT</t>
  </si>
  <si>
    <t>Air Conditioning System</t>
  </si>
  <si>
    <t>Well Pad 11-20 HOAD Building A/C Install</t>
  </si>
  <si>
    <t>CCTV SECURITY SYSTEM MT SCOTT</t>
  </si>
  <si>
    <t>Well Pad 32-21 HOAD Building A/C Install</t>
  </si>
  <si>
    <t>NEW ROOF PROCESS BUILDING NEWPORT L</t>
  </si>
  <si>
    <t>Well Pad 34-18 HOAD Building A/C Install</t>
  </si>
  <si>
    <t>RESURFACE PARKING LOT PORTLAND LNG</t>
  </si>
  <si>
    <t>Interconnect HOAD Building A/C Install</t>
  </si>
  <si>
    <t>HOOD VENTILATION SYSTEM -TRANS</t>
  </si>
  <si>
    <t>Compressor Station Valvues</t>
  </si>
  <si>
    <t>Spare Compressor Station Valves</t>
  </si>
  <si>
    <t>REPLACE CONCRETE WALK-WAYS</t>
  </si>
  <si>
    <t>Gill Ranch Valves</t>
  </si>
  <si>
    <t>Wellheads FC Valves</t>
  </si>
  <si>
    <t>REPLACE CARPET/TILE IN DISPATC</t>
  </si>
  <si>
    <t>Office Equipment</t>
  </si>
  <si>
    <t>Kyocera 3050ci Copier</t>
  </si>
  <si>
    <t>Computer Hardware</t>
  </si>
  <si>
    <t>SCADA Server Upgrade</t>
  </si>
  <si>
    <t>HVAC AND INSTALL LAYOUT TABLES</t>
  </si>
  <si>
    <t>Mogas Valves</t>
  </si>
  <si>
    <t>PIPE LINE INTEGRITY GROUP 5</t>
  </si>
  <si>
    <t>OQ GROUP</t>
  </si>
  <si>
    <t>GRS - Mains</t>
  </si>
  <si>
    <t>Actuate Pipeline Valves</t>
  </si>
  <si>
    <t>NEW ROOF MOUNT HVAC - PARKROSE</t>
  </si>
  <si>
    <t>GRS - Wells</t>
  </si>
  <si>
    <t>Produced Water Filtration</t>
  </si>
  <si>
    <t>SEWAGE EJECTIONS PUMPS EUGENE</t>
  </si>
  <si>
    <t>Lease</t>
  </si>
  <si>
    <t>Dell Laptop Lease</t>
  </si>
  <si>
    <t>ICE MACHINE MT SCOTT</t>
  </si>
  <si>
    <t>Computer Equipment</t>
  </si>
  <si>
    <t>OptiPlex Desktops</t>
  </si>
  <si>
    <t>FUEL STORAGE INFORMATION SYSTEMS MT</t>
  </si>
  <si>
    <t>2014 TEG Replacement</t>
  </si>
  <si>
    <t>FUEL STORAGE INFORMATION SYSTEMS PA</t>
  </si>
  <si>
    <t>Well 11-21-101 Site Work</t>
  </si>
  <si>
    <t>FUEL STORAGE INFORMATION SYSTEM SUN</t>
  </si>
  <si>
    <t>Well 32-21-103 New Lateral</t>
  </si>
  <si>
    <t>FUEL STORAGE INFORMATION SYSTEM SAL</t>
  </si>
  <si>
    <t>Wellhead Piping Strain Relief</t>
  </si>
  <si>
    <t>FUEL STORAGE INFORMATION SYSTEM EUG</t>
  </si>
  <si>
    <t>LOADING DOCK MIST</t>
  </si>
  <si>
    <t>Laptop</t>
  </si>
  <si>
    <t>#25 FLEX TUBE MANOMETERS</t>
  </si>
  <si>
    <t>Mt. Scott Service Center Buildings</t>
  </si>
  <si>
    <t>BIRCH MAIL SLOT BOX</t>
  </si>
  <si>
    <t>Eugene Office Buildings - OLD</t>
  </si>
  <si>
    <t>FOUR OPAQUE WINDOW BLINDS</t>
  </si>
  <si>
    <t>ANTIFREEZE PROTECTION COOLING TOWER</t>
  </si>
  <si>
    <t>EQUIPMENT INSTALLED AT FOSTER HOTEL</t>
  </si>
  <si>
    <t>N G B NW FLANDERS - Buildings</t>
  </si>
  <si>
    <t>FENCE STRIPPING</t>
  </si>
  <si>
    <t>PARKING STR BLOCK 24 - Buildings</t>
  </si>
  <si>
    <t>NEW OVERHEAD DOOR W/WALK IN DOOR</t>
  </si>
  <si>
    <t>WATER FOUNTAIN TRANSFERED TO LINCOL</t>
  </si>
  <si>
    <t>Lincoln City Service Center Buildings</t>
  </si>
  <si>
    <t>ADDITION TO EXHAUST SYSTEM</t>
  </si>
  <si>
    <t>GARAGE BUILDINGS - Buildings</t>
  </si>
  <si>
    <t>PNEUMATIC TUBE CARRIER CUST OFF TO</t>
  </si>
  <si>
    <t>LANDSCAPE FRONTAGE</t>
  </si>
  <si>
    <t>PLASTIC WINDOW SHADES FOR METER SHO</t>
  </si>
  <si>
    <t>SALEM PLANT OLD - Buildings</t>
  </si>
  <si>
    <t>ADDITIONAL PRIVATE OFFICE</t>
  </si>
  <si>
    <t>PORCELAIN PANELS FOR SHOWERS</t>
  </si>
  <si>
    <t>GAS JANITORIAL HEATER TRANSFERED</t>
  </si>
  <si>
    <t>16 FRAMES FOR HP-2 FILTERS</t>
  </si>
  <si>
    <t>BOILER &amp; ELEVATOR ALARMS</t>
  </si>
  <si>
    <t>CARPET INSTALLATION TRANSFER NO 965</t>
  </si>
  <si>
    <t>UP DOWN HALL LANTERS ON LEVATOR ENT</t>
  </si>
  <si>
    <t>ADDL COST FOR OFFICE IN SHOP AREA</t>
  </si>
  <si>
    <t>1968 TRANSFER PF ELECT FIXTURES WAT</t>
  </si>
  <si>
    <t>25 KW NATURAL GAS STANDBY POWER UNI</t>
  </si>
  <si>
    <t>ANTI-FREEZE PROTECTION FOR COOLINGT</t>
  </si>
  <si>
    <t>CONCRETE BLOCK STORAGE SHED</t>
  </si>
  <si>
    <t>.5 TON FAN COILANIT IN PENTHOUSE</t>
  </si>
  <si>
    <t>7.5 TON FAN COILANIT IN PENTHOUSE</t>
  </si>
  <si>
    <t>CONCRETE BLOCKROOM IN TOOL REPAIR</t>
  </si>
  <si>
    <t>OFFICE FACILITIES 2ND FLOOR</t>
  </si>
  <si>
    <t>INTERIOR REVISIONS TO TRAINING ROOM</t>
  </si>
  <si>
    <t>450 FT 90# RAIL SPUR TRACK</t>
  </si>
  <si>
    <t>Sunset Service Center Buildings</t>
  </si>
  <si>
    <t>OTHER MISC CHARGES ON VARIOUS ER 36</t>
  </si>
  <si>
    <t>ACCOUSTICAL WALL FOR CUSTOMERS OFFI</t>
  </si>
  <si>
    <t>CONSTRUCT 3 OFFICES IN DIST &amp; ENG</t>
  </si>
  <si>
    <t>REF 17 COST OF PAVING YARD AREA</t>
  </si>
  <si>
    <t>GASCO DOCKS - GENERAL PLANT</t>
  </si>
  <si>
    <t>CONSTRUCT MT SCOTT SERVICE CENTER</t>
  </si>
  <si>
    <t>INSULATION</t>
  </si>
  <si>
    <t>GASCO STRUCTURES</t>
  </si>
  <si>
    <t>DOLPHINS AND BROWS</t>
  </si>
  <si>
    <t>EBASCO - ADJUSTMENT</t>
  </si>
  <si>
    <t>ASTORIA SERVICE CENTER - BUILDINGS</t>
  </si>
  <si>
    <t>CEILING FAN FOR GARAGE REST ROOM</t>
  </si>
  <si>
    <t>GLOVE LIGHT FOR EUGENE OFFICE</t>
  </si>
  <si>
    <t>CONCRETE BLOCK ROOM IN TOOL REPAIR</t>
  </si>
  <si>
    <t>3 ADDITIONAL OFFICE ON 2ND FLOOR</t>
  </si>
  <si>
    <t>REPLACED INTERCOM SYSTEM</t>
  </si>
  <si>
    <t>PANEL WALL RM 207</t>
  </si>
  <si>
    <t>UTRASON A UHF BIRD REPELLER ON ROOF</t>
  </si>
  <si>
    <t>SCHWANK HEATER</t>
  </si>
  <si>
    <t>ONE SONY TV RECEIVER 5-307</t>
  </si>
  <si>
    <t>MISC CHARGES AT EUGENE SERVICE CENT</t>
  </si>
  <si>
    <t>LANDSCAPE DESIGN FOR EUGENE SERVICE</t>
  </si>
  <si>
    <t>Eugene Office Buildings</t>
  </si>
  <si>
    <t>SWANK HEATER</t>
  </si>
  <si>
    <t>PANEL 1 WALL IN PRIVATE OFFICE</t>
  </si>
  <si>
    <t>PAINT CEILING &amp; WALLS IN OFFICE</t>
  </si>
  <si>
    <t>ONE SHOWER STALL</t>
  </si>
  <si>
    <t>The Dalles Shop Buildings</t>
  </si>
  <si>
    <t>STEAM PRESSURE CONTROL VALVE</t>
  </si>
  <si>
    <t>GENERAL PLANT STRUCTURES AND IMPROVEMENTS - Buildi</t>
  </si>
  <si>
    <t>ADDITIONAL LIGHTING PARTS ROOM</t>
  </si>
  <si>
    <t>ADDITIONAL COVERED STORAGE</t>
  </si>
  <si>
    <t>8 ADDITIONAL LIGHT FIXTURES</t>
  </si>
  <si>
    <t>SIX FOOT BY 3 FOOT SUITCASE SIGN</t>
  </si>
  <si>
    <t>CONSTRUCT NEW LAWN</t>
  </si>
  <si>
    <t>INSTALL 72 PARTITION IN RM 207</t>
  </si>
  <si>
    <t>TWO CONCRETE SUMPS</t>
  </si>
  <si>
    <t>PARTITION FOR SEMI PRIVATE OFF IN S</t>
  </si>
  <si>
    <t>FARR HP-2 FILTERS INSTALLED</t>
  </si>
  <si>
    <t>DIVERTING VALVES &amp; CONTROLS</t>
  </si>
  <si>
    <t>ASPHALT PARKING LOT &amp; BUMPERS</t>
  </si>
  <si>
    <t>BALANCE FORWARD</t>
  </si>
  <si>
    <t>GASCO OFFICE BUILDING - Buildings</t>
  </si>
  <si>
    <t>INSTALL MACHINE RM IN ACCOUNTING DE</t>
  </si>
  <si>
    <t>PAINT ROOF CEILING TRUSSER &amp; SIDEWA</t>
  </si>
  <si>
    <t>LANDSCAPING</t>
  </si>
  <si>
    <t>NEW SALEM SERVICE CENTER ARCHITECTU</t>
  </si>
  <si>
    <t>SALEM SERVICE CENTER - Buildings</t>
  </si>
  <si>
    <t>026 EUGENE RADIO STATION BUILDING A</t>
  </si>
  <si>
    <t>RENOVATION OF BUILDING</t>
  </si>
  <si>
    <t>OTHER MISC CHARGES ON VARIOUS ER-36</t>
  </si>
  <si>
    <t>CUSTOMER SERVICE OFFICE REVISIONS</t>
  </si>
  <si>
    <t>ADDITION CHARGE FOR RAIL SPUR TRACK</t>
  </si>
  <si>
    <t>3 PRIVATE OFFICES IN DOCUMENT RM</t>
  </si>
  <si>
    <t>RENOVATE CAFE KITCHEN</t>
  </si>
  <si>
    <t>CONSTRUCT SERVICE CENTER</t>
  </si>
  <si>
    <t>DOCK PILINGS</t>
  </si>
  <si>
    <t>HI-INTENCITY LIGHT</t>
  </si>
  <si>
    <t>12FT GATE AND POST ERECT NW GAS CO</t>
  </si>
  <si>
    <t>INSTALL HI-INTERSITY LIGHT</t>
  </si>
  <si>
    <t>PARKING STR BLOCK 16 - Buildings</t>
  </si>
  <si>
    <t>INST HI-INTENSITY LIGHT</t>
  </si>
  <si>
    <t>1968 TRANSFER OF LIGHT FIXTURES</t>
  </si>
  <si>
    <t>ALUMINUM DRS ON ISLAND DOGHOUSE</t>
  </si>
  <si>
    <t>HI-INTENSITY LIGHT</t>
  </si>
  <si>
    <t>WINDOW SHADES FOR WRITE UP</t>
  </si>
  <si>
    <t>REMAINING COST OF 3M BACKGROUND</t>
  </si>
  <si>
    <t>PLUMINUN DOORS ON ISLAND DOGHOUSE</t>
  </si>
  <si>
    <t>3 PRIVATE OFFICE IN DOCUMENT ROOM</t>
  </si>
  <si>
    <t>PURCHASE PLASTIC FACED SIGNS</t>
  </si>
  <si>
    <t>PLASTIC FACED SIGNS</t>
  </si>
  <si>
    <t>VIBRATION ISOLATION FOR IBM ACCT MA</t>
  </si>
  <si>
    <t>INSTALL HEATER OVER GARAGE DOOR</t>
  </si>
  <si>
    <t>REPLACE HOT WATER HEATING COIL</t>
  </si>
  <si>
    <t>REPAIR SIDEWALKS EAST&amp;WEST END OF G</t>
  </si>
  <si>
    <t>SOUND PARTITION KEY PUNCH CUST OFFI</t>
  </si>
  <si>
    <t>IN 1968 TRANSFER OF AIR CONDITIONER</t>
  </si>
  <si>
    <t>OR Conversion</t>
  </si>
  <si>
    <t>GRADE AND FILL</t>
  </si>
  <si>
    <t>CUSTOMER SERVICE OFFICE REVISIONS C</t>
  </si>
  <si>
    <t>TEMP RADIO BASE STATION</t>
  </si>
  <si>
    <t>COST FOR 62 KOOLSHADE SCREENS</t>
  </si>
  <si>
    <t>REPL GLASS DOORS LOBBY</t>
  </si>
  <si>
    <t>ADDITION CHARGES RELATED TO PURCHAS</t>
  </si>
  <si>
    <t>ADDITION CHARGES FOR RENOVATION OF</t>
  </si>
  <si>
    <t>COST TO CONSTRUCT SALEM NATURAL</t>
  </si>
  <si>
    <t>50 FT SEWER LINE AT OLD GASCO OFFIC</t>
  </si>
  <si>
    <t>DOCK APPROACH WORK</t>
  </si>
  <si>
    <t>STARTER FOR WALCOTT LATHE</t>
  </si>
  <si>
    <t>ILLUMINATED COMPANY SIGN</t>
  </si>
  <si>
    <t>LANDSCAPING IN FRONT OF BUILDING</t>
  </si>
  <si>
    <t>8 PLASTIC SUNSHADES</t>
  </si>
  <si>
    <t>INST OF WORKING KITCHEN FOR DISPLAY</t>
  </si>
  <si>
    <t>INSTALLATION OF SHOWER &amp; GAS WATER</t>
  </si>
  <si>
    <t>INSTALLATION OF TV CAMERA &amp; ELECT D</t>
  </si>
  <si>
    <t>HOIST HYDRAULIC WEAVER TWIN POST EC</t>
  </si>
  <si>
    <t>TRANSFER OF LIGHT POLES INSTALL AT</t>
  </si>
  <si>
    <t>Parkrose Service Center Buildings</t>
  </si>
  <si>
    <t>ADDITIONAL CHARGES FOR SERVICE CENT</t>
  </si>
  <si>
    <t>CONSTRUCT TUALATION SERVICE CENTER</t>
  </si>
  <si>
    <t>MISC CREDIT RELATED TO SEWER INSTAL</t>
  </si>
  <si>
    <t>INSTALL 70FT X 70FT DA-LITE PROJECT</t>
  </si>
  <si>
    <t>INST WIND SPEED INDICATOR</t>
  </si>
  <si>
    <t>INST LIGHTS RADIO SHOP</t>
  </si>
  <si>
    <t>ADDITIONAL COST OF INSTALLING TV CA</t>
  </si>
  <si>
    <t>INSTALL P A SYSTEM</t>
  </si>
  <si>
    <t>INSTALL METERS ON YARD LIGHTS</t>
  </si>
  <si>
    <t>DOUBLE FACE ILLUMINATED SIGN</t>
  </si>
  <si>
    <t>INST LIGHTS PARTS ROOM</t>
  </si>
  <si>
    <t>BULLITEN BOARD</t>
  </si>
  <si>
    <t>INST TWO ENGINE SAFETY CONTROLS</t>
  </si>
  <si>
    <t>INDIVIDUAL SAFETY CONTROLS ON GENER</t>
  </si>
  <si>
    <t>ELECTRO MAGNET DOOR LATCHES ON</t>
  </si>
  <si>
    <t>INSTALL NEW 225,000 BTU HEATER</t>
  </si>
  <si>
    <t>REPLACE UNIT HEATER</t>
  </si>
  <si>
    <t>INST OF WIRING IN STORAGE SHED</t>
  </si>
  <si>
    <t>ENGINE SAFETY CONTROLS ON GENERATER</t>
  </si>
  <si>
    <t>RELOCATE CATCH BASIN PIPING</t>
  </si>
  <si>
    <t>GARAGE AT GASCO - Buildings</t>
  </si>
  <si>
    <t>PURCH &amp; INST WATER HEATER WALL SCRE</t>
  </si>
  <si>
    <t>INSTALLATION OF THERMOMETER</t>
  </si>
  <si>
    <t>INST OF AUTOMATIC WATER TREATMENT</t>
  </si>
  <si>
    <t>INST NEW CIRCULATING HEATER</t>
  </si>
  <si>
    <t>020FILLSITE OF GASHOLDER EUG PLANT</t>
  </si>
  <si>
    <t>INST FENCE AND GATE FOR STORES</t>
  </si>
  <si>
    <t>INST NEW WATER HEATER FOR CAFETERIA</t>
  </si>
  <si>
    <t>INST FIRE HOSE CABINET &amp; HOSE</t>
  </si>
  <si>
    <t>INST OF SECURITY LOCKS ON DOORS</t>
  </si>
  <si>
    <t>INST SLIDING GLASS DOORS OVER MAP</t>
  </si>
  <si>
    <t>ADDITION CHARGES FOR LIVE DISPLAY</t>
  </si>
  <si>
    <t>INSTALL NEW HOIST</t>
  </si>
  <si>
    <t>GAS PUMP &amp; TANK</t>
  </si>
  <si>
    <t>INST ROOM FOR MICRO-FILM EQUIP</t>
  </si>
  <si>
    <t>INSTALL STORAGE SHED</t>
  </si>
  <si>
    <t>YARD LIGHTS</t>
  </si>
  <si>
    <t>PAVING</t>
  </si>
  <si>
    <t>REVISION OF WRITE UP ROOM AND</t>
  </si>
  <si>
    <t>INSTALLATION OF PIPE STORAGE RACKS</t>
  </si>
  <si>
    <t>CONST GARAGE AT GASCO 20FTX30FT</t>
  </si>
  <si>
    <t>PURCHASE OF PREVIUSLY LEASED BLDG A</t>
  </si>
  <si>
    <t>DA-LITE WALL SCREEN</t>
  </si>
  <si>
    <t>FLOODLITE ON OFFICE BLDG</t>
  </si>
  <si>
    <t>ADDITIONS TO DOCK PILINGS</t>
  </si>
  <si>
    <t>ADDITIONAL CHARGES FOR HEATER</t>
  </si>
  <si>
    <t>ADDITIONAL CHARGES FOR CHILLER AIR</t>
  </si>
  <si>
    <t>DEPOSITORY BOXES FOR CUSTOMER</t>
  </si>
  <si>
    <t>DEPOSITORY BOXES FOR CUSTOMER SERVI</t>
  </si>
  <si>
    <t>DEPOSITORY BOXES FOR CUST SERVICE U</t>
  </si>
  <si>
    <t>INST SLIDING GLASSDOORS AT DISPATCH</t>
  </si>
  <si>
    <t>COST OF FRESH AIR INTAKE FOR HEATER</t>
  </si>
  <si>
    <t>INST FENCE ONWALL BTWN GARAGE AND U</t>
  </si>
  <si>
    <t>INST SLIDING GLASS WINDOW &amp; DOOR CL</t>
  </si>
  <si>
    <t>INSTALL UNIT HEATERS FROM OLD GARAG</t>
  </si>
  <si>
    <t>COST OR REMOVING AND INST BLOWER IN</t>
  </si>
  <si>
    <t>19 LINEAL FT OF 5FT HIGH WALL 2ND F</t>
  </si>
  <si>
    <t>TELEPHONE AND ELECTRICAL CHANGES</t>
  </si>
  <si>
    <t>CARPETING FOR CUST SERV &amp; DIST DISP</t>
  </si>
  <si>
    <t>INSTALL MOVEABLE EXHAUST HOOD OVER</t>
  </si>
  <si>
    <t>INST NEW HEAT EXCHANGER</t>
  </si>
  <si>
    <t>INSTALL CHAIN LINK FENCING</t>
  </si>
  <si>
    <t>INSTALLATION FLUORESCENT LIGHT</t>
  </si>
  <si>
    <t>BUILDING REVISIONS</t>
  </si>
  <si>
    <t>BUILD CUSTOMERS OFFICE TRAINING ARE</t>
  </si>
  <si>
    <t>CONVERT EXISTING SUPERVISORS OFFICE</t>
  </si>
  <si>
    <t>TO TX WELDING BENCH TO NGB WELD SHO</t>
  </si>
  <si>
    <t>INSTALL LIGHTING FRONT OFFICE</t>
  </si>
  <si>
    <t>INSTALL HEATERS FRONT OFFICE</t>
  </si>
  <si>
    <t>INSTALL WALL IN OLD FRONT OFFICE</t>
  </si>
  <si>
    <t>ADDITIONAL CHARGES FOR EXHAUST HOOD</t>
  </si>
  <si>
    <t>COST OF DOOR BTWN METER SHOP &amp; DISP</t>
  </si>
  <si>
    <t>ONE PACIFIC SQUARE - Buildings</t>
  </si>
  <si>
    <t>INSTALL ALUM FENCE SLATS</t>
  </si>
  <si>
    <t>FAB &amp; INST COMBINATION DIVIDER-PANT</t>
  </si>
  <si>
    <t>INST LIGHTS IN STORAGE SHED</t>
  </si>
  <si>
    <t>VENT FOR KITCHEN PLUS WIRING FOR LI</t>
  </si>
  <si>
    <t>RAISE HEIGHT OF WALL IN PERSONNEL D</t>
  </si>
  <si>
    <t>DRYWALL &amp; NECESSARY PIPING</t>
  </si>
  <si>
    <t>INSTALL CARPET IN OPERATING OFFICE</t>
  </si>
  <si>
    <t>CARPET THIRD FLOOR CONFERENCE ROOM</t>
  </si>
  <si>
    <t>RELOCATE SIGN INST WMS SAFETY VENT</t>
  </si>
  <si>
    <t>STORAGE CABINET WORK TABLES IN KEY</t>
  </si>
  <si>
    <t>FORMICA DOORS PERSONNEL SAFETY &amp; HE</t>
  </si>
  <si>
    <t>FAB &amp; INSTALL 2 TEAK CREDENZAS</t>
  </si>
  <si>
    <t>FAB &amp; INST CABINET &amp; STORAGE SHELVE</t>
  </si>
  <si>
    <t>CARPET PROGRAMMERS OFFICE</t>
  </si>
  <si>
    <t>PURCH &amp; INST GAS PUMP</t>
  </si>
  <si>
    <t>REVISION TO TRAINING ROOM FIRST FLO</t>
  </si>
  <si>
    <t>INSTALL 121YDS OF CARPET IN OFFICE</t>
  </si>
  <si>
    <t>INST ELECT OPERATORS ON GARAGE DOOR</t>
  </si>
  <si>
    <t>INST WALL BTWN KEY PURCH RM &amp; MDP O</t>
  </si>
  <si>
    <t>COST OF SURVEY OF OFFICE AREA AUDIT</t>
  </si>
  <si>
    <t>CHARGES FOR REPLACEMENT OF ROOF</t>
  </si>
  <si>
    <t>TELE &amp; ELECT CHANGES</t>
  </si>
  <si>
    <t>INST CARPET ON ELEVATOR WALLS VINYL</t>
  </si>
  <si>
    <t>INSTALL DYNAVANE AIR CLEANER ASSEM</t>
  </si>
  <si>
    <t>CARPET INSTALLATIONS</t>
  </si>
  <si>
    <t>BUILDING REVISION OF OFFICES LUNCHR</t>
  </si>
  <si>
    <t>CARPET PERSONNEL SAFETY &amp; HEALTH</t>
  </si>
  <si>
    <t>INSTALL DISTRIBATION STORAGE SHED</t>
  </si>
  <si>
    <t>ONE KATOLIGHT ENG GENERATOR SET W/7</t>
  </si>
  <si>
    <t>RENOVATION OF 2ND FLOOR AREAS OF NG</t>
  </si>
  <si>
    <t>PRELIMINARY DESIGN &amp; PLANNING FOR</t>
  </si>
  <si>
    <t>RENOVATION OF FIRST FLOOR NGB</t>
  </si>
  <si>
    <t>DOCK AND MISC WORK</t>
  </si>
  <si>
    <t>900FT. LOG BOOM</t>
  </si>
  <si>
    <t>SUPPORTS AND WALKWAYS TO DOCK</t>
  </si>
  <si>
    <t>ADDITIONAL CHARGES FOR STORAGE CAB</t>
  </si>
  <si>
    <t>ADD CHARGES FOR RENOVATION OF 2ND F</t>
  </si>
  <si>
    <t>ADDL CHARGES FOR CARPET ON ELEVATOR</t>
  </si>
  <si>
    <t>ENCLOSE RADIO EQUIP IN PENT HOUSE</t>
  </si>
  <si>
    <t>REPLACE EXISTING CIRCUIT U/30 AMP</t>
  </si>
  <si>
    <t>CONNECT EXISTING SEWER LINE TO LATE</t>
  </si>
  <si>
    <t>ADDL CHARGES FOR METER WASHING EQUI</t>
  </si>
  <si>
    <t>FABRICATE BOOK STORAGE &amp; WORK AREA</t>
  </si>
  <si>
    <t>POWER DOOR NORTH ENTRANCE TO 2ND ST</t>
  </si>
  <si>
    <t>ADDITIONAL CHARGES DIVIDER PERSONNE</t>
  </si>
  <si>
    <t>FAB &amp; INST CREDENZAS IN NGB</t>
  </si>
  <si>
    <t>TELEPHONE &amp; ELECTRICAL CHARGES</t>
  </si>
  <si>
    <t>PURCH &amp; INSTALL GASOLINE PUMP</t>
  </si>
  <si>
    <t>PURCH &amp; INST GASOLINE PUMP</t>
  </si>
  <si>
    <t>IMPROVE AIR CONDITIONING IN MDP</t>
  </si>
  <si>
    <t>INST POWER DOORS</t>
  </si>
  <si>
    <t>COVER TEN DOOR WITH FORMICA ON THIR</t>
  </si>
  <si>
    <t>FAB &amp; INST TEN CREDENZAS NGB</t>
  </si>
  <si>
    <t>INST CARPET IN STAFF SERVICES 3RD F</t>
  </si>
  <si>
    <t>PURCH &amp; INSTALL FENCE WEST END OF L</t>
  </si>
  <si>
    <t>EQUIP FOR DISPENSING COMPRESSOR OIL</t>
  </si>
  <si>
    <t>PURCHASE AND INSTALL GASOLINE PUMPS</t>
  </si>
  <si>
    <t>GRADE AND GRAVEL LOT AREA AROUND SE</t>
  </si>
  <si>
    <t>OFFICE REVISIONS IMPROVE VENTILATIO</t>
  </si>
  <si>
    <t>AIR CONDITIONING IMPROVEMENTS TO 2N</t>
  </si>
  <si>
    <t>OVERHEAD RAIL LUBE SYSTEM</t>
  </si>
  <si>
    <t>SEC FLR REVISIONS INCLUDING ENGINEE</t>
  </si>
  <si>
    <t>VINYL WALL COVERING ON N WALL OF RM</t>
  </si>
  <si>
    <t>REVISE DOOR LOCKS</t>
  </si>
  <si>
    <t>PAVING PORTION OF PARKING LOT</t>
  </si>
  <si>
    <t>PARKING STR BLOCK 17 - Buildings</t>
  </si>
  <si>
    <t>CARPETING FOR LADIES LOUNGE 3RD FLO</t>
  </si>
  <si>
    <t>CREDENZAS FOR OFFICES IN NGB</t>
  </si>
  <si>
    <t>REVISE LOCKS ON GARAGE DOORS AND</t>
  </si>
  <si>
    <t>REVISE LOCKS ON GARAGES &amp; GAS PUMPS</t>
  </si>
  <si>
    <t>REVISE LOCKS ON GARAGE DOORS &amp; GAS</t>
  </si>
  <si>
    <t>REVISE LOCKS ON GARAGE AND GAS PUMP</t>
  </si>
  <si>
    <t>WALL PANELING FOR RM 352 NGB</t>
  </si>
  <si>
    <t>CONSTRUCTION OF GASKET CABINETS</t>
  </si>
  <si>
    <t>COST OF ONE PAIR OF LINED DRAPES FO</t>
  </si>
  <si>
    <t>INST OF OVERHEAD HEATERS IN GARAGE</t>
  </si>
  <si>
    <t>INST OVERHEAD HEATERS IN GARAGE</t>
  </si>
  <si>
    <t>AUTOMATIC DOOR OPENER GARAGE OVER H</t>
  </si>
  <si>
    <t>DOOR CLOSURES ON WASHROOM EXITS &amp; O</t>
  </si>
  <si>
    <t>FABRICATION OF TIRE RACK</t>
  </si>
  <si>
    <t>INSTALLATION O F FENCE</t>
  </si>
  <si>
    <t>HYDRAULIC PUMP UNIT</t>
  </si>
  <si>
    <t>CONST OF ACCETYLENE &amp; OXYGEN STORAG</t>
  </si>
  <si>
    <t>CONST OF ACETYLENE AND OXYGEN STORA</t>
  </si>
  <si>
    <t>CONST OF ACETYLENE &amp; OXYGEN STORAGE</t>
  </si>
  <si>
    <t>CONSTRUCTION OF ACETYLENE AND OXYGE</t>
  </si>
  <si>
    <t>CARPET RM 368</t>
  </si>
  <si>
    <t>ADDL CHARGES FOR RADIO EG IN PENTHO</t>
  </si>
  <si>
    <t>FABRICATION OF ENDS FOR SHELVING</t>
  </si>
  <si>
    <t>NGB CAFETERIA AIR CONDITIONING ISD</t>
  </si>
  <si>
    <t>ONE HOT WATER HEATER</t>
  </si>
  <si>
    <t>THREE H P AIR COMPRESSORS</t>
  </si>
  <si>
    <t>COST &amp; INSTALLATION OF 24 JAPENESE</t>
  </si>
  <si>
    <t>CARPET &amp; PAD FOR PRIVATE OFFICE IN</t>
  </si>
  <si>
    <t>CREDENZA TOP &amp; SUB CABINETS MAP FRA</t>
  </si>
  <si>
    <t>STEAM VALUE MODIFICATION FOR CARRIE</t>
  </si>
  <si>
    <t>TELEPHONE &amp; ELECTRICAL CHANGES</t>
  </si>
  <si>
    <t>ADDL 2ND FLOOR NGB REVISIONS</t>
  </si>
  <si>
    <t>CARPETING FOR FOUR OFFICES IN EAST</t>
  </si>
  <si>
    <t>DIVIDE RM 374 &amp; REVISE STENO FILE R</t>
  </si>
  <si>
    <t>FAB &amp; INST OF CREDENZAS 3RD FLOOR N</t>
  </si>
  <si>
    <t>RENOVATE EAST END OF CAFETERIA</t>
  </si>
  <si>
    <t>FENCE IN VAUPELL &amp; OPERA HOUSE LOTS</t>
  </si>
  <si>
    <t>ADDITIONAL CHARGES FOR VENTILATION</t>
  </si>
  <si>
    <t>INST CREDENZAS IN NGB</t>
  </si>
  <si>
    <t>ADDITIONAL AIR SUPPLY TO MECHANICAL</t>
  </si>
  <si>
    <t>PURCH &amp; INST CARPET &amp; PAD IN ACCTG</t>
  </si>
  <si>
    <t>INST208V-3 PHASE ELECT SERVICE HOTW</t>
  </si>
  <si>
    <t>PURCH &amp; INSTALL OVERHEAD LUBE SYSTE</t>
  </si>
  <si>
    <t>PURCH &amp; INST OVERHEAD LUBE EQUIPMEN</t>
  </si>
  <si>
    <t>PAVE YARD AREA &amp; ERECT STORAGE SHED</t>
  </si>
  <si>
    <t>WORK REQUIRED TO QUIET AIR CONDITIO</t>
  </si>
  <si>
    <t>ADDITIONAL CHARGES TO REVISE DOOR L</t>
  </si>
  <si>
    <t>PROJECTION SCREEN FOR THIRD FLOOR C</t>
  </si>
  <si>
    <t>ERECT STORAGE SHED</t>
  </si>
  <si>
    <t>TELEPHONE AND ELECTRICAL CHARGES C.</t>
  </si>
  <si>
    <t>INST CREDENZAS IN NGB C.O</t>
  </si>
  <si>
    <t>WALL PAPER FOR RM 352</t>
  </si>
  <si>
    <t>FAB &amp; INST BULLETIN BOARD ENGINEERI</t>
  </si>
  <si>
    <t>CONST STORAGE SHED</t>
  </si>
  <si>
    <t>CHANGES AND ADDITIONS TO COMPLY WIT</t>
  </si>
  <si>
    <t>CHANGES AND ADDITIONS TO FACILITIES</t>
  </si>
  <si>
    <t>BUILDING OF ADDITIONAL WALL IN CLER</t>
  </si>
  <si>
    <t>BUILD ADDITIONAL WALL WITH DOOR IN</t>
  </si>
  <si>
    <t>STEAM VALVE MODIFICATION FOR CARRIE</t>
  </si>
  <si>
    <t>OVERHEAD HEATER IN GARAGE</t>
  </si>
  <si>
    <t>CONST STAIRWAY ACCESS TO STOREROOM</t>
  </si>
  <si>
    <t>ADDTIONAL CHARGES FOR NEW WATER SYS</t>
  </si>
  <si>
    <t>EXTEND EXISTING DUCTWORK TO WELD SH</t>
  </si>
  <si>
    <t>PURCH AND INSTALL VINYL ON NORTH</t>
  </si>
  <si>
    <t>FABRICATE AND INSTALL ORNAMENTAL GA</t>
  </si>
  <si>
    <t>ONE AIR COMPRESSOR 30 HP 200VOLT</t>
  </si>
  <si>
    <t>COST OF NEW BLOWER &amp; RELOCATING OLD</t>
  </si>
  <si>
    <t>PAINT METAL EXTERIOR OF SERVICE CEN</t>
  </si>
  <si>
    <t>CREDNEZAS FOR DIST 4 SAFETY H 1 CUS</t>
  </si>
  <si>
    <t>INST SLOT DIFFUSERS IN CAFETERIA</t>
  </si>
  <si>
    <t>RENOVATION OF LOCKER RM &amp; SHOWER</t>
  </si>
  <si>
    <t>COST OF AIR CONDITIONING FOR GARAGE</t>
  </si>
  <si>
    <t>PURCHASE &amp; INSTALL CARPET</t>
  </si>
  <si>
    <t>DRAPERIES IN PRIVATE OFFICES IN SOU</t>
  </si>
  <si>
    <t>RENOVATION OF EUGENE SERVICE CENTER</t>
  </si>
  <si>
    <t>CONSTRUCTION OF STORAGE BUILDING FO</t>
  </si>
  <si>
    <t>FIRST FLOOR NGB REVISIONS</t>
  </si>
  <si>
    <t>CONSTRUCTION OF NORTHWEST SERVICE C</t>
  </si>
  <si>
    <t>CREDIT RELATED OVERHEAD HEATER INST</t>
  </si>
  <si>
    <t>ADDITION TO DIVIDING STANDING WALL</t>
  </si>
  <si>
    <t>REVISE MAP BOARD IN GAS CONTROL DIS</t>
  </si>
  <si>
    <t>SLOT DIFFUSERS IN CAFETERIA</t>
  </si>
  <si>
    <t>CREDENZAS FOR CUSTOMERS SERVICE &amp;</t>
  </si>
  <si>
    <t>INST PIPE STORAGE RACKS</t>
  </si>
  <si>
    <t>INSTALL AIR CONDITIONING UNIT</t>
  </si>
  <si>
    <t>UPDATE COMPANY SUITCASE SIGN</t>
  </si>
  <si>
    <t>UPDATE COMPANY SIGN</t>
  </si>
  <si>
    <t>COMPANY SUITCASE SIGN</t>
  </si>
  <si>
    <t>WALL MAP CONSOLE</t>
  </si>
  <si>
    <t>INSTALL FENCE ON NORTH SIDE OF YARD</t>
  </si>
  <si>
    <t>REMODEL ROOM 358</t>
  </si>
  <si>
    <t>COMPLETION OF STORAGE SHED</t>
  </si>
  <si>
    <t>ADDITIONAL CHARGES TO ERECT STORAGE</t>
  </si>
  <si>
    <t>DOOR AND PARTITION IN ENGINEERING O</t>
  </si>
  <si>
    <t>ADDITIONAL CHARGES FOR WALL WITH DO</t>
  </si>
  <si>
    <t>FENCE RIVER SIDE OF PROPERTY &amp; INST</t>
  </si>
  <si>
    <t>ADDITIONAL CHARGES FOR NEW ENERGY A</t>
  </si>
  <si>
    <t>INSTALL NEW DRAIN FIELD</t>
  </si>
  <si>
    <t>BUILD ADDITIONAL WALL WITH DOOR FOR</t>
  </si>
  <si>
    <t>ALTERATIONS &amp; CARPET FOR RM 225,229</t>
  </si>
  <si>
    <t>INST CLOSET &amp; PARTITIONS IN CONSUME</t>
  </si>
  <si>
    <t>INTERIOR OFFICE REVISIONS</t>
  </si>
  <si>
    <t>FABRICATE CUSTOMER OFFICE DESK MODU</t>
  </si>
  <si>
    <t>CREDENZAS FOR CUSTOMERS OFFICE &amp; BI</t>
  </si>
  <si>
    <t>CARPET FOR CUSTOMERS OFFICE &amp; BILLI</t>
  </si>
  <si>
    <t>FOOM REVISIONS CUSTOMER OFFICE &amp; BI</t>
  </si>
  <si>
    <t>REVISIONS TO CHILLED WATER &amp; CONDEN</t>
  </si>
  <si>
    <t>FIRST FLOOR REVISIONS C.O</t>
  </si>
  <si>
    <t>CONSTRUCT NEW STORES BUILDING</t>
  </si>
  <si>
    <t>BUILDING PORTION OF COLEMAN PROPERT</t>
  </si>
  <si>
    <t>CENTRAL SERVICE CENTER - BUILIDINGS STATION E SV</t>
  </si>
  <si>
    <t>STRIPE PARKING LOT</t>
  </si>
  <si>
    <t>OUTSIDE ECONOMIZER TO MIXED AIR CON</t>
  </si>
  <si>
    <t>FABRICATE &amp; INSTALL MAIL SLOTS BETW</t>
  </si>
  <si>
    <t>SUITCASE SIGNS</t>
  </si>
  <si>
    <t>ATERATIONS TO ROOM 225 &amp; 229</t>
  </si>
  <si>
    <t>REVISE CUSTOMER SERVICE DISPATCH AR</t>
  </si>
  <si>
    <t>FABRICATE &amp; INSTALL BULLETIN BOARD</t>
  </si>
  <si>
    <t>ROOM 205 FABRICATE CONFERENCE TABLE</t>
  </si>
  <si>
    <t>INST ELECT OUTLETS FOR ZERO X 9200&amp;</t>
  </si>
  <si>
    <t>INST CUSTOMER SERVICE PARTITIONS 3R</t>
  </si>
  <si>
    <t>TELEPHONE AND ELECTRICAL CHARGES</t>
  </si>
  <si>
    <t>COST OF DUCK WORK FOR CAFETERIA ROO</t>
  </si>
  <si>
    <t>REPLACE PURGE PUMP VENTARI PIPING</t>
  </si>
  <si>
    <t>INSTALL FENCE NORTH SIDE OF YARD</t>
  </si>
  <si>
    <t>CONST ADDITIONAL OFFICE PLUS RAISE</t>
  </si>
  <si>
    <t>REVISE GAS CONTROL AREA INST WALLS</t>
  </si>
  <si>
    <t>CONST NEW OFFICE FOR PRODEDURES DEP</t>
  </si>
  <si>
    <t>INSTALLATION OF COMPANY SIGN&amp;LANDSC</t>
  </si>
  <si>
    <t>STAIRWAY FROM PARKING LOT TO SIDEWA</t>
  </si>
  <si>
    <t>PARTITIONS TO ENCLOSE DISPLAY AREA</t>
  </si>
  <si>
    <t>REPLACE 10,000GAL TANK INST 1,000 G</t>
  </si>
  <si>
    <t>INST 10,000 GAL GASOLINE &amp; 1,000 GA</t>
  </si>
  <si>
    <t>TROPHY CASE NEAR CREDIT UNION</t>
  </si>
  <si>
    <t>4 X 50 CHAIN LINK FENCE</t>
  </si>
  <si>
    <t>INSTALL SECURITY LOCKS SERVICE CENT</t>
  </si>
  <si>
    <t>WALL CONSTRUCTION IN ENGINEERING</t>
  </si>
  <si>
    <t>PURCH AND INSTAL ADD STOR RM LIGHTS</t>
  </si>
  <si>
    <t>COMPUTER TABLE DISTRB PLANN SECTION</t>
  </si>
  <si>
    <t>PURCH AND INSTALL SECURITY LOOK SYS</t>
  </si>
  <si>
    <t>PURCH AND INSTAL EXHAST FAN IN WRIT</t>
  </si>
  <si>
    <t>INSTAL PANIC HRDWR ON 2ND AVE DOOR</t>
  </si>
  <si>
    <t>PURCH AND INSTAL GATE SECURITY BUTT</t>
  </si>
  <si>
    <t>REMOV GAS LIGHTS, BASES, AND ROCK F</t>
  </si>
  <si>
    <t>DESIGN FEE FOR NGB CAFETERIA</t>
  </si>
  <si>
    <t>WIRING FOR ENGN DEPT COMPUTER SYSTE</t>
  </si>
  <si>
    <t>PUR AND INSTAL UNLEAD GAS PUMP</t>
  </si>
  <si>
    <t>FLAME SIGN NGB</t>
  </si>
  <si>
    <t>INTERLOCK OVERHEAD DOORS WITH HEATE</t>
  </si>
  <si>
    <t>DRAPERIES IN ENGN DEPT.</t>
  </si>
  <si>
    <t>RELOC 11 T-BAR FIXT INSTAL LIGHT TR</t>
  </si>
  <si>
    <t>CAFETERIA WALL MURAL TRIM AND LIGHT</t>
  </si>
  <si>
    <t>CONSUMER DIV. OFFICE REVISION</t>
  </si>
  <si>
    <t>INSULATION OF CEILING SERV CENTER</t>
  </si>
  <si>
    <t>TELE CAMERA REPLACEMENT</t>
  </si>
  <si>
    <t>COST OF CONSTRUCTING BUILT IN CABIN</t>
  </si>
  <si>
    <t>PUR AND INSTAL POOL CAR SECURITY EQ</t>
  </si>
  <si>
    <t>TELE. ELECTRICAL CHNGS FOR 1976</t>
  </si>
  <si>
    <t>DRAPERIES FOR CUST OFF &amp; GEN ACCT 3</t>
  </si>
  <si>
    <t>LIGHT FIXTURES AND OUT SIDE POLES T</t>
  </si>
  <si>
    <t>REPAIR TWINN POST HOIST SERV CENT</t>
  </si>
  <si>
    <t>ACOUST AND CARPT</t>
  </si>
  <si>
    <t>CARPETING IN DISTRIBUTION AREA</t>
  </si>
  <si>
    <t>EXPANS. RMS. 357 360 363 367 368</t>
  </si>
  <si>
    <t>PURCH AND INST BOIL AND ELECT SYSTE</t>
  </si>
  <si>
    <t>TUBE STATIONS INSTAL-CUST BILL STAF</t>
  </si>
  <si>
    <t>CONSTRUCTION OF NEW EUGENE COMBINED</t>
  </si>
  <si>
    <t>METAL STORAGE BUILDING GRAVEL ROADW</t>
  </si>
  <si>
    <t>INSTALL FOUR FIRE SPRINKLERS IN VAR</t>
  </si>
  <si>
    <t>MISCELLANEOUS TELEPHOME &amp; ELECT CHA</t>
  </si>
  <si>
    <t>DRAPERIES IN STAFF SERVICES</t>
  </si>
  <si>
    <t>PURCHASE OF FLOOR SAFE</t>
  </si>
  <si>
    <t>REMODEL ROOM 218 FOR GENERAL SERVIC</t>
  </si>
  <si>
    <t>DRAPERIES FOR NORTH SIDE OFFICE</t>
  </si>
  <si>
    <t>WINDOW REMODELING MICROFILM TURNTAB</t>
  </si>
  <si>
    <t>REVISE WIRING IN EMERGENCY GENERATO</t>
  </si>
  <si>
    <t>ADDITION COST FOR NEW STRUCTURE</t>
  </si>
  <si>
    <t>INSTALLATION OF SINK WASTE PUMP &amp; L</t>
  </si>
  <si>
    <t>DRAPES FOR WEST SIDE RM 222 CUST SE</t>
  </si>
  <si>
    <t>STORAGE FILE FOR CUST SERVICE RECOR</t>
  </si>
  <si>
    <t>INSTALL SURVEILLANCE CAMERAS &amp; ACTI</t>
  </si>
  <si>
    <t>RELOCATE FENCE</t>
  </si>
  <si>
    <t>METAL STORAGE BUILDING</t>
  </si>
  <si>
    <t>MOVE GAS SUPPLY ENTRY DOOR</t>
  </si>
  <si>
    <t>INSTALL PANIC ALARM WITH MONITORS O</t>
  </si>
  <si>
    <t>REMODEL RECORD STORAGE ROOM TO INCL</t>
  </si>
  <si>
    <t>PARTITIONS FOR ENG COMPUTER GRAPHIC</t>
  </si>
  <si>
    <t>PARTITION AROUND PAYMENT PROCESSING</t>
  </si>
  <si>
    <t>INSTALL HALON FIRE DETECTION &amp; SUPR</t>
  </si>
  <si>
    <t>PURCHASE AND INSTALLATION OF CARPET</t>
  </si>
  <si>
    <t>BUILD OFFICE FOR LOBBYIST AND ENLAR</t>
  </si>
  <si>
    <t>REMODEL ROOM 225 &amp; BUILD TWO CREDEN</t>
  </si>
  <si>
    <t>REMODEL OF FIRST FLOOR LOBBY AREA</t>
  </si>
  <si>
    <t>INSTALL CONCRET PIPE STORM DRAINS</t>
  </si>
  <si>
    <t>REMODEL ROOM 107</t>
  </si>
  <si>
    <t>DRAIN UNLEADED GAS AND OIL TANKS</t>
  </si>
  <si>
    <t>INSTALL RUSCO CARD ACCESS SYSTEM AT</t>
  </si>
  <si>
    <t>REMODEL 2ND FLOOR AUDITORIUM FOR LA</t>
  </si>
  <si>
    <t>LANDSCAPE &amp; UPGRADE SURFACE OF BLOC</t>
  </si>
  <si>
    <t>CARD ACCESS SYSTEM IN MDP</t>
  </si>
  <si>
    <t>DOUBLE SETBACK THERMOSTATS - SALEM</t>
  </si>
  <si>
    <t>DOUBLE SETBACK THERMOSTATS - EUGENE</t>
  </si>
  <si>
    <t>DOUBLE SETBACK THERMOSTATS - MT SCO</t>
  </si>
  <si>
    <t>DOUBLE SETBACK THERMOSTATS - PARKRO</t>
  </si>
  <si>
    <t>DOUBLE SETBACK THERMOSTATS - SUNSET</t>
  </si>
  <si>
    <t>SECRETARIAL AREA - RECORD STORAGE A</t>
  </si>
  <si>
    <t>PANIC ALARM LOCKING BARS ON 3 FIRST</t>
  </si>
  <si>
    <t>FLOOR SAFE - EUGENE SERVICE C</t>
  </si>
  <si>
    <t>FLOOR SAFE - THE DALLES SERVICE C</t>
  </si>
  <si>
    <t>FLOOR SAFE - PORTLAND SERVICE C</t>
  </si>
  <si>
    <t>FLOOR SAFE - SALEM SERVICE C</t>
  </si>
  <si>
    <t>STORAGE FILES - CUST. SERV. RECORDS</t>
  </si>
  <si>
    <t>WATER COOLER</t>
  </si>
  <si>
    <t>RELOCATE CONF. ROOM - CUSTOMERS OFF</t>
  </si>
  <si>
    <t>DRAPERIES - STAFF SERVICES ROOM 35</t>
  </si>
  <si>
    <t>BURGLER ALARM SYSTEM - PARKROSE SVS</t>
  </si>
  <si>
    <t>KEY CABINET FOR GARAGE</t>
  </si>
  <si>
    <t>DRAPERIES - N OFFICES 2ND FLOOR DIS</t>
  </si>
  <si>
    <t>ACOUSTICAL CABINET &amp; RELOCATE RUSCO</t>
  </si>
  <si>
    <t>METAL STORAGE BLDG. 12X6 EUGENE SER</t>
  </si>
  <si>
    <t>METAL STORAGE BLDG. THE DALLES SVS</t>
  </si>
  <si>
    <t>CABINET &amp; CREDENZA - STAFF SERVICES</t>
  </si>
  <si>
    <t>STEEL SUPPORT BEAMS FOR MICROWAVE T</t>
  </si>
  <si>
    <t>WATER HEATER - MT SCOTT SVS CNTR</t>
  </si>
  <si>
    <t>PAVE 1216 SQ FT THE DALLES</t>
  </si>
  <si>
    <t>FIVE CREDENZA-TOPS - CUST. SERV. RM</t>
  </si>
  <si>
    <t>MISC. ELECTRICAL &amp; PHONE CHANGES</t>
  </si>
  <si>
    <t>CHAIN GUARDS ACROSS SIX DRIVEWAYS</t>
  </si>
  <si>
    <t>PARKING STR BLOCK 15 - Buildings</t>
  </si>
  <si>
    <t>WALL &amp; DOOR OPENINGS - LAND &amp; CLAIM</t>
  </si>
  <si>
    <t>CYCLONE FENCING &amp; GATE - EUGENE SER</t>
  </si>
  <si>
    <t>ENCLOSE FRONT OF STORAGE BLDG</t>
  </si>
  <si>
    <t>COUNTER TOPS, SHELVES, &amp; CABINETS</t>
  </si>
  <si>
    <t>LOBBYIST OFFICE - SALEM</t>
  </si>
  <si>
    <t>9X10 OFFICE SW CORNER RADIO SHOP</t>
  </si>
  <si>
    <t>INSTALLATIONS - ENGINEERING DEPT.</t>
  </si>
  <si>
    <t>REMODEL RM 107 - SAFETY &amp; HEALTH</t>
  </si>
  <si>
    <t>CONFERENCE ROOM - DISTRIBUTION RM.</t>
  </si>
  <si>
    <t>CARPETING IN OFFICE &amp; STAIRS SALEM</t>
  </si>
  <si>
    <t>CAFETERIA CARPETING</t>
  </si>
  <si>
    <t>FACILITIES FOR CREDIT UNION - 3RD F</t>
  </si>
  <si>
    <t>OFFICE FACILITIES - PUBLIC RELATION</t>
  </si>
  <si>
    <t>STORM DRAIN AT GASCO DOCK</t>
  </si>
  <si>
    <t>REMODEL RM 218 FOR GENERAL SERVICES</t>
  </si>
  <si>
    <t>SPRINKLER SYSTEM GASCO</t>
  </si>
  <si>
    <t>PILINGS &amp; STRUCTUAL IMPROVEMENTS GA</t>
  </si>
  <si>
    <t>REMODEL OFFICE, HTG SYS, ROOF, INSU</t>
  </si>
  <si>
    <t>PENTHOUSE REPLACEMENT OF CHILLERS A</t>
  </si>
  <si>
    <t>REMODELING PLUS ADDITION AT CENTRAL</t>
  </si>
  <si>
    <t>GENERAL IMPROVEMENTS &amp; FACILITIES</t>
  </si>
  <si>
    <t>STEEL DOOR AT NGB</t>
  </si>
  <si>
    <t>INST SECURITY FENCE</t>
  </si>
  <si>
    <t>IMPROVE VENTILATION SYSTEM</t>
  </si>
  <si>
    <t>INSTALL LIGHTS IN SANDBLAST ROOM</t>
  </si>
  <si>
    <t>ELECTRICAL &amp; PHONE CHANGES</t>
  </si>
  <si>
    <t>REMODEL COLEMAN BLDG</t>
  </si>
  <si>
    <t>WORK TABLE FOR METER READING</t>
  </si>
  <si>
    <t>BULLETIN BOARD - COLEMAN BLDG</t>
  </si>
  <si>
    <t>CREW LEADER MAIL SLOTS</t>
  </si>
  <si>
    <t>ACCTG EAST OFFICE REVISIONS</t>
  </si>
  <si>
    <t>INST BUMPERS</t>
  </si>
  <si>
    <t>MODULAR PARTITIONS-PERSONNEL</t>
  </si>
  <si>
    <t>WALL CABINETS- PUBLIC REL DEPT</t>
  </si>
  <si>
    <t>INSTALL DAMPER, MOTOR, THERMAL COUP</t>
  </si>
  <si>
    <t>40 FT OF FENCING</t>
  </si>
  <si>
    <t>APPLICON LIGHTNING, ELECTRICITY</t>
  </si>
  <si>
    <t>LOBBY DRAPES &amp; IMPROVEMENTS</t>
  </si>
  <si>
    <t>EXHAUST FAN IN WELD SHOP</t>
  </si>
  <si>
    <t>INST THERMOSTAT TO COMPUTER</t>
  </si>
  <si>
    <t>INSTALL INTERCOM SYSTEM</t>
  </si>
  <si>
    <t>FIRST FLOOR REMODELING</t>
  </si>
  <si>
    <t>CHANGE THERMOSTAT SYSTEM</t>
  </si>
  <si>
    <t>CEILING DIFFUSERS</t>
  </si>
  <si>
    <t>REVISE GARAGE EXHAUST SYSTEM</t>
  </si>
  <si>
    <t>STORAGE ROOM</t>
  </si>
  <si>
    <t>REMODEL OFFICE FOR RATE ANALYSTS</t>
  </si>
  <si>
    <t>INSTALLATION AT WASCO LOOKOUT BLDG</t>
  </si>
  <si>
    <t>INSTALL WALL &amp; LIGHTING, REBUILD RO</t>
  </si>
  <si>
    <t>ELECTRICAL CHANGES, MDP COMPUTERS</t>
  </si>
  <si>
    <t>PAVE 30% SHOP LOT</t>
  </si>
  <si>
    <t>OFFICE REMODEL</t>
  </si>
  <si>
    <t>STRUCTURES INSTALLED</t>
  </si>
  <si>
    <t>GASCO LNG TANKS</t>
  </si>
  <si>
    <t>GASCO LNG TANKS- CONSULTING</t>
  </si>
  <si>
    <t>ADDITIONS</t>
  </si>
  <si>
    <t>Appliance Center - Exley Building Buildings</t>
  </si>
  <si>
    <t>PARKING STR BLOCK 14 - Buildings</t>
  </si>
  <si>
    <t>CONTAINMENT DIKE AT GASCO</t>
  </si>
  <si>
    <t>REPLACE INFORMATION WITH DETAIL</t>
  </si>
  <si>
    <t>SINK PLUG NO 482 IN LAB, FROM KEWAU</t>
  </si>
  <si>
    <t>TASK LIGHT NO. TL-4 IN PBX ROOM 267</t>
  </si>
  <si>
    <t>MULTI-DRAWRE MODULE, TRIM-PROFILE N</t>
  </si>
  <si>
    <t>4 GAS-AIR COCKS IN LAB</t>
  </si>
  <si>
    <t>MULTI-DRAWER MODULE, TRIM-PROFILE N</t>
  </si>
  <si>
    <t>HOT-COLD MIXING FAUCET W/ VAC BREAK</t>
  </si>
  <si>
    <t>WORK SURFACE H-8K, TRIM-PROFILE N,</t>
  </si>
  <si>
    <t>EPOXY RESIN SINK IN LAB</t>
  </si>
  <si>
    <t>MOBILE FILE CART NO MFC-2 IN PBX R</t>
  </si>
  <si>
    <t>ACCOUSTICAL PANEL IN GENERAL SERVIC</t>
  </si>
  <si>
    <t>DESK TOP FABRICATED 48"X72"</t>
  </si>
  <si>
    <t>CREDENZA 36"X120" FABRICATED</t>
  </si>
  <si>
    <t>5 TACKBOARDS IN PBX RM 267, NO. TB4</t>
  </si>
  <si>
    <t>ACCOUSTICAL PANEL IN PBX, ROOM 267</t>
  </si>
  <si>
    <t>SINK BASE CABINET W/ HANGERS IN LAB</t>
  </si>
  <si>
    <t>50-GALLON GAS HOT WATER HEATER</t>
  </si>
  <si>
    <t>4 MULTI-DRAWER MODULES, TRIM-PROFIL</t>
  </si>
  <si>
    <t>REPL 82-GALLON ELECTRIC AWH W/ 50-G</t>
  </si>
  <si>
    <t>SHELF IN PBX ROOM 267, 48"X14" ON 7</t>
  </si>
  <si>
    <t>2 ACCOUSTICAL PANELS IN PBX, ROOM 2</t>
  </si>
  <si>
    <t>5 WORK SURFACES H-8K, TRIM-PROFILE</t>
  </si>
  <si>
    <t>2 ACCOUSTICAL PANELS IN GENERAL SER</t>
  </si>
  <si>
    <t>2 PANEL MOUNTED FLUORESCENT FIXTURE</t>
  </si>
  <si>
    <t>ACCOUSTICAL PANEL IN PBX ROOM 267,</t>
  </si>
  <si>
    <t>5 MULTI-DRAWER MODULES, TRIM-PROFIL</t>
  </si>
  <si>
    <t>COMBINATION SHOWER/EYEWASH IN LAB</t>
  </si>
  <si>
    <t>4 PANEL HUNG FLUORESCENT FIXTURES,</t>
  </si>
  <si>
    <t>KEMRESIN WORK SURFACE</t>
  </si>
  <si>
    <t>3 ACCOUSTICAL PANELS IN GENREAL SER</t>
  </si>
  <si>
    <t>DEVELOPMENT FOR OPERATIONS REQUIREM</t>
  </si>
  <si>
    <t>SEPARATE CASHIER FROM THE PUBLIC</t>
  </si>
  <si>
    <t>REPLACE WELL PUMP</t>
  </si>
  <si>
    <t>DRAPERIES &amp; BLACKOUT CURTAINS</t>
  </si>
  <si>
    <t>REPLACE LANDSCAPE SPRINKLERS</t>
  </si>
  <si>
    <t>HAWORTH INTEGRATED FURNITURE FOR</t>
  </si>
  <si>
    <t>REMODEL SERVICE CENTER</t>
  </si>
  <si>
    <t>WELL PUMP REPLACEMENT</t>
  </si>
  <si>
    <t>CREDENZA,CHAIR GUARD,SHELVING-ENGIN</t>
  </si>
  <si>
    <t>SECURITY WALL</t>
  </si>
  <si>
    <t>CARPET LNG CONTROL ROOM</t>
  </si>
  <si>
    <t>AIR COMPRESSOR FOR GARAGE</t>
  </si>
  <si>
    <t>REPLACE ARKLA CHILLER</t>
  </si>
  <si>
    <t>STORAGE FOR DRILLING RIG, 150'X300'</t>
  </si>
  <si>
    <t>FASB ADJ.</t>
  </si>
  <si>
    <t>REMODEL WEATHERIZATION &amp; MARKET SER</t>
  </si>
  <si>
    <t>ROOM PARTITIONS IN UPSTAIRS OFFICE</t>
  </si>
  <si>
    <t>BUILDING TO HOUSE CREW TRUCKS</t>
  </si>
  <si>
    <t>LIGHTING ON S. SIDE</t>
  </si>
  <si>
    <t>REPLACE 12'X12' STOREROOM OVERHEAD</t>
  </si>
  <si>
    <t>REMODEL TO PROVIDE TERMINAL PEDESTA</t>
  </si>
  <si>
    <t>RELOCATE &amp; EXPAND DISPATCH OFFICE</t>
  </si>
  <si>
    <t>REPLACE ARKLA CHILLERS</t>
  </si>
  <si>
    <t>1985 PLANT ADDITIONS</t>
  </si>
  <si>
    <t>REVISE ENTRY IN SENIORITY PARKING L</t>
  </si>
  <si>
    <t>PURCHASE AND INSTALL 2 SODIUM LAMPS</t>
  </si>
  <si>
    <t>PURCHASE ONE VEROSOL BLIND, THREE O</t>
  </si>
  <si>
    <t>DISPLAY KITCHEN FOR SALES FLOOR</t>
  </si>
  <si>
    <t>SALEM SIGN</t>
  </si>
  <si>
    <t>REMODEL WOMEN'S RESTROOM TO ADD SHO</t>
  </si>
  <si>
    <t>VEHICLE SHOWER STALL</t>
  </si>
  <si>
    <t>BACKFLOW PREVENTION DEVICE</t>
  </si>
  <si>
    <t>REMODEL 1ST FLOOR OF SERVICE CENTER</t>
  </si>
  <si>
    <t>AUTOMATED FUELING STATION</t>
  </si>
  <si>
    <t>CONSTRUCT TRUCK SHED IN SVC. CTR. L</t>
  </si>
  <si>
    <t>REPLACE AIR CONDITIONING SYSTEM</t>
  </si>
  <si>
    <t>1987 PLANT TRANSFERS</t>
  </si>
  <si>
    <t>REPLACE AIR CONDITIONING UNIT</t>
  </si>
  <si>
    <t>REPAVING &amp; SEALCOAT</t>
  </si>
  <si>
    <t>LANDSCAPE, INSTALL DRAINAGE, PLANT</t>
  </si>
  <si>
    <t>DOUBLE DOORS AT FRONT ENTRANCE</t>
  </si>
  <si>
    <t>REMODEL SHOWER RM.</t>
  </si>
  <si>
    <t>REROOFING</t>
  </si>
  <si>
    <t>DOUBLE DOOR AT FRONT ENTRANCE SVC.</t>
  </si>
  <si>
    <t>CATHODIC PROTECTION FOR EXISTING TA</t>
  </si>
  <si>
    <t>DESIGN &amp; INSTALL DRAINAGE SYSTEM</t>
  </si>
  <si>
    <t>INSTALL FIRE BARRIER</t>
  </si>
  <si>
    <t>REMODEL SHOWER ROOM-N CST SVC CT</t>
  </si>
  <si>
    <t>CABINETS &amp; RACKS FOR NEW DIVIDRS</t>
  </si>
  <si>
    <t>REMOVE 2 ABANDONED FUEL TANKS</t>
  </si>
  <si>
    <t>PURCHASE-SHELVING FOR STOREROOM</t>
  </si>
  <si>
    <t>PURCHASE DIVIDER-LWV</t>
  </si>
  <si>
    <t>REPLACE CARPETING IN DISTRCT OFF</t>
  </si>
  <si>
    <t>REPLACE FLOOR COVERING IN SALEM</t>
  </si>
  <si>
    <t>REPAVING &amp; REPROOFING</t>
  </si>
  <si>
    <t>PUBLIC ADDRESS SYSTEM-AMP,</t>
  </si>
  <si>
    <t>EXCAVATE BANK/INSTALL RETAINING</t>
  </si>
  <si>
    <t>VEHICLE WASH SYSTEM-EQUIPMENT</t>
  </si>
  <si>
    <t>ROOF MOUNTED AIR COND.-LWR</t>
  </si>
  <si>
    <t>MATERIALS/LABOR-DISPATCH WINDOW</t>
  </si>
  <si>
    <t>MATERIALS/LABOR REMODEL RESTRMS.</t>
  </si>
  <si>
    <t>REROOF PARKROSE SERVICE CTR</t>
  </si>
  <si>
    <t>ROOF &amp; SHEET METAL WORK-MT SCT</t>
  </si>
  <si>
    <t>RENOVATION-HOME CENTER APPL.SLS</t>
  </si>
  <si>
    <t>REMODEL CREDENZA DRAWER</t>
  </si>
  <si>
    <t>MODIFY CREDENZA DOOR-DON MILLER</t>
  </si>
  <si>
    <t>REMODEL CREDENZA-TILE DRAWERS-</t>
  </si>
  <si>
    <t>2 WALL ATTACHMENT BRACKET, 53"H</t>
  </si>
  <si>
    <t>PAVING &amp; ROOFING-1990</t>
  </si>
  <si>
    <t>2 KEYBOARD KEEPERS, NATURAL OAK</t>
  </si>
  <si>
    <t>BUILD CUSTOM CREDENZAS</t>
  </si>
  <si>
    <t>DRAWER PEDESTAL, STEELCASE</t>
  </si>
  <si>
    <t>REPLACE PANELS FOR NEW PLUMBING</t>
  </si>
  <si>
    <t>MOVE CASHIERS FROM HOME CENTER</t>
  </si>
  <si>
    <t>1 PANEL, 36"W X 53"H</t>
  </si>
  <si>
    <t>INSTALL 2 HOSPITAL-TYPE CUBICLE</t>
  </si>
  <si>
    <t>2 DRAWER PEDESTALS, 15"W X 30"D</t>
  </si>
  <si>
    <t>5 SHELVES, STEEL CASE, 45"W</t>
  </si>
  <si>
    <t>1 WORKSURFACE PACKAGE 30"D X</t>
  </si>
  <si>
    <t>8 INDUSTRIAL STEEL SHELVING-18"</t>
  </si>
  <si>
    <t>3 PANELS, 30"W X 53"H</t>
  </si>
  <si>
    <t>1 UNIT ASSEMBLY, 30"D X 60"W</t>
  </si>
  <si>
    <t>STEELCASE FURNITURE</t>
  </si>
  <si>
    <t>4 PANELS, 25"W X 53"H</t>
  </si>
  <si>
    <t>FOUR PIPE RACKS FOR 21' LENGTHS</t>
  </si>
  <si>
    <t>18 LINEAR FT OF WALL FOR NEW</t>
  </si>
  <si>
    <t>INSTALL 27 FT OF PANELED WALL</t>
  </si>
  <si>
    <t>1 LOT AURORA "THIN SHELF"</t>
  </si>
  <si>
    <t>UPGRADE AUDIO SYSTEM ON 4TH</t>
  </si>
  <si>
    <t>PREPARE COMPUTER DISASTER</t>
  </si>
  <si>
    <t>ONE PORTABLE SHOWER FACILITY</t>
  </si>
  <si>
    <t>INSTALL 15 LINEAR &amp; ONE DOOR</t>
  </si>
  <si>
    <t>INSTALL NEW CONDENER WATE PUMP</t>
  </si>
  <si>
    <t>STEELCASE FURNITURE FOR HUMAN</t>
  </si>
  <si>
    <t>MULTIPLE STEELCASE PANELS &amp;</t>
  </si>
  <si>
    <t>STEELCASE SYSTEMS FURNITURE</t>
  </si>
  <si>
    <t>CONSTRUCTION WORK CENTER AT</t>
  </si>
  <si>
    <t>CONSTRUCT TRAINING ROOM FOR</t>
  </si>
  <si>
    <t>7TH FLOOR REMODELING FOR MARKET</t>
  </si>
  <si>
    <t>RENOVATE EXLEY TO ACCOMODATE</t>
  </si>
  <si>
    <t>1991 ADDITIONAL CHARGES</t>
  </si>
  <si>
    <t>PROVIDE ARCHITECTURAL SERVICES</t>
  </si>
  <si>
    <t>PURCHASE/INSTALL 1 HEATING A/C</t>
  </si>
  <si>
    <t>INSTALL ACOUSTIC PANELS AT</t>
  </si>
  <si>
    <t>RENOVATION AT ONE PACIFIC SQUARE</t>
  </si>
  <si>
    <t>PAVING AND ROOFING WORK DONE AT</t>
  </si>
  <si>
    <t>REMODEL &amp; EXPAND THE EUGENE'S</t>
  </si>
  <si>
    <t>REMODEL COLEMAN BUILDING TO</t>
  </si>
  <si>
    <t>INSTALL 2 HEATING A/C UNITS AT</t>
  </si>
  <si>
    <t>REROOFING WORK @ SALEMS</t>
  </si>
  <si>
    <t>MONITORING/REMOVAL OF GASOLINE STOR</t>
  </si>
  <si>
    <t>ENVIRONMENTAL CLEANUP AT CENTRAL</t>
  </si>
  <si>
    <t>REMODEL AND EXPAND DISPATCH AREA</t>
  </si>
  <si>
    <t>ONE 10'X 12' MINI STRUCTURE</t>
  </si>
  <si>
    <t>PAVING &amp; ROOFING PROGRAM</t>
  </si>
  <si>
    <t>100 KEYBOARD DRAWERS</t>
  </si>
  <si>
    <t>UPGRADE SOUND SYSTEM IN BOARD</t>
  </si>
  <si>
    <t>CHARGES S/B ER 36 W.O. 1391</t>
  </si>
  <si>
    <t>REMODEL HUMAN RESOURCES ON THE</t>
  </si>
  <si>
    <t>REPLACE CARPET IN ALL AREAS</t>
  </si>
  <si>
    <t>MISC REMODELING THROUGHOUT THE</t>
  </si>
  <si>
    <t>NEW STORM DRAINS</t>
  </si>
  <si>
    <t>REMODEL HUMAN RESOURCES SECOND</t>
  </si>
  <si>
    <t>SYSTEM COMPONENTS &amp; REMODELING</t>
  </si>
  <si>
    <t>ENVIRONMENTAL CLEANUP ASSOCIATED</t>
  </si>
  <si>
    <t>CENTRAL PARKING LOT</t>
  </si>
  <si>
    <t>REPLACE CARPET</t>
  </si>
  <si>
    <t>1993 REMODELING</t>
  </si>
  <si>
    <t>REMODEL DISTRICT MANAGERS OFFICE</t>
  </si>
  <si>
    <t>ROOFING &amp; PAVING</t>
  </si>
  <si>
    <t>ADDITION TO SERVICE CENTER</t>
  </si>
  <si>
    <t>LEAKAGE EQUIPMENT STORAGE</t>
  </si>
  <si>
    <t>ADD 4' TO TRUCK GARAGE</t>
  </si>
  <si>
    <t>ICE MACHINE, S/B IN ACCT 391.1</t>
  </si>
  <si>
    <t>REPLACE WATER MAIN</t>
  </si>
  <si>
    <t>ENVIR. CLEAN-UP 2ND &amp; FLANDERS</t>
  </si>
  <si>
    <t>LIGHTING ADDITIONS</t>
  </si>
  <si>
    <t>CEMS - VEHICLE WASH SLAB</t>
  </si>
  <si>
    <t>GAS FIRED HEATERS</t>
  </si>
  <si>
    <t>VEHICLE WASH SYSTEM/RECYCLER</t>
  </si>
  <si>
    <t>NEW CARPET</t>
  </si>
  <si>
    <t>ROOF ON COLEMAN BUILDING</t>
  </si>
  <si>
    <t>INSTALL ABOVE GROUND FUEL TANKS</t>
  </si>
  <si>
    <t>ALBANY REMODEL</t>
  </si>
  <si>
    <t>12,000 SQ FT ADTL. PARKING</t>
  </si>
  <si>
    <t>ELEC. UPGRADE ON LIGHTING SYSTEM</t>
  </si>
  <si>
    <t>GARAGE DEMOLITION</t>
  </si>
  <si>
    <t>FACILITIES MGT/UPGRADE PARKING LOT</t>
  </si>
  <si>
    <t>ENVIRONMENTAL/ABOVE GROUND WASTE OI</t>
  </si>
  <si>
    <t>TRANSPORTATION/ABOVE GAS/DIESEL FUE</t>
  </si>
  <si>
    <t>ASPHALT MT SCOTT</t>
  </si>
  <si>
    <t>MEN'S ROOM HEATER</t>
  </si>
  <si>
    <t>ENVIRONMENTAL/SEWER HOOK-UP</t>
  </si>
  <si>
    <t>REFUND ON LIGHTING UPGRADE</t>
  </si>
  <si>
    <t>DOUBLE GLASS DOOR FOR SALEM</t>
  </si>
  <si>
    <t>REPLACE FLOORING IN WRITE UP ROOM &amp;</t>
  </si>
  <si>
    <t>TRENCH AT SALEM</t>
  </si>
  <si>
    <t>ADD 3 NEW WORKSTATIONS</t>
  </si>
  <si>
    <t>CHERRY ELECTRIC/LIGHTING RETROFIT F</t>
  </si>
  <si>
    <t>REPLACE 40T AIR CONDITIONING UNIT</t>
  </si>
  <si>
    <t>WADSWORTH ELECTRIC/NEW LIGHTING &amp; O</t>
  </si>
  <si>
    <t>GARAGE UNIT HEATER</t>
  </si>
  <si>
    <t>LIGHTING RETRO LIN CITY</t>
  </si>
  <si>
    <t>UPGRADE LIGHTING</t>
  </si>
  <si>
    <t>ROOFING AT COLMAN BLDG.</t>
  </si>
  <si>
    <t>ASPHALT/APPLIANCE CENTER PARKING LO</t>
  </si>
  <si>
    <t>FUELING STATION DECOMISSIONING</t>
  </si>
  <si>
    <t>WASH WATER RECYCLE SYSTEM</t>
  </si>
  <si>
    <t>ABOVE GROUND DIESEL FUEL TANK</t>
  </si>
  <si>
    <t>EXTEND ASPHALT PARKING AREA</t>
  </si>
  <si>
    <t>REMODEL ENGINEERING WORK AREA</t>
  </si>
  <si>
    <t>ABOVE GROUND FUEL TANKS</t>
  </si>
  <si>
    <t>RE-PAVE ROAD &amp; DRIVEWAY</t>
  </si>
  <si>
    <t>EXPAND STORAGE SHED</t>
  </si>
  <si>
    <t>NEW GRAVEL PARKING LOT</t>
  </si>
  <si>
    <t>YARD POLES &amp; LIGHTS</t>
  </si>
  <si>
    <t>CARPET FOR OFFICE &amp; AUDITORIUM</t>
  </si>
  <si>
    <t>REMODEL FOR ENGINEERING</t>
  </si>
  <si>
    <t>FIRE SPRINKLER-FLO MONITOR SYS</t>
  </si>
  <si>
    <t>INFRA-RED HEATING SYS</t>
  </si>
  <si>
    <t>ENLARGE APPLIANCE STOREROOM</t>
  </si>
  <si>
    <t>REMODEL KITCHEN</t>
  </si>
  <si>
    <t>NEW SUPERVISORS OFFICE &amp; STAIRWAY</t>
  </si>
  <si>
    <t>STORE-ROOM HEATER</t>
  </si>
  <si>
    <t>REPLACE ROOF</t>
  </si>
  <si>
    <t>RE-SURFACE PARKING LOT</t>
  </si>
  <si>
    <t>VANCOUVER OFFICE</t>
  </si>
  <si>
    <t>VANCOUVER GARAGE</t>
  </si>
  <si>
    <t>VANCOUVER STORAGE</t>
  </si>
  <si>
    <t>DISASTER RESPONSE &amp; RECOVERY PROGRA</t>
  </si>
  <si>
    <t>C/O 1996 SELECTRON FENCE ALARM AT M</t>
  </si>
  <si>
    <t>NEW HEAT SYSTEM FOR GARAGE - MT. SC</t>
  </si>
  <si>
    <t>1997 Addition Sunset SVC CTR</t>
  </si>
  <si>
    <t>DEV. WEST SD OF SUNSET PROPERTY-asp</t>
  </si>
  <si>
    <t>ROOFING &amp; PAVING - MT. SCOTT SERVIC</t>
  </si>
  <si>
    <t>C/O FIRE SPRINKLER DETECT SYSTEM SA</t>
  </si>
  <si>
    <t>PH 2 FIRE DET AND VOICE EVAC SYSTEM</t>
  </si>
  <si>
    <t>NEW HEAT SYSTEM FOR GARAGE - SALEM</t>
  </si>
  <si>
    <t>INSTALL ROOF DRAINS SALEM/ANDERSON</t>
  </si>
  <si>
    <t>SALEM SAND/GRAVEL RESURF ASPHALT SA</t>
  </si>
  <si>
    <t>OFFICE SP PLAN REDESIGN SALEM</t>
  </si>
  <si>
    <t>STEEL CASE PANELS FOR SALEM AUDITOR</t>
  </si>
  <si>
    <t>ENLARGE APPLIANCE STOREROOM/BUILT N</t>
  </si>
  <si>
    <t>ABOVE GROUND FUEL TANKS/FUELING STN</t>
  </si>
  <si>
    <t>HVAC/ LOCKER ROOM GAS PACK</t>
  </si>
  <si>
    <t>C/O - MCGRAWS FLOORING/CARPETING AS</t>
  </si>
  <si>
    <t>NEW EXTERIOR SIGN - CENTRAL COAST</t>
  </si>
  <si>
    <t>PRICE CONST/EXT STORM DRAIN LINC CI</t>
  </si>
  <si>
    <t>1997 Addition NE SVC CTR</t>
  </si>
  <si>
    <t>ABOVE GROUND FUEL TANKS - PARKROSE</t>
  </si>
  <si>
    <t>KITCHENETTE IN WRITE UP ROOM - PARK</t>
  </si>
  <si>
    <t>MARKMAN HEATER STORE RM - PARKROSE</t>
  </si>
  <si>
    <t>EOS - SHED FOR AEROSOL CAN DEPRESSU</t>
  </si>
  <si>
    <t>DISTRICT/SERVICE CENTER SIGN</t>
  </si>
  <si>
    <t>EOS - SHED FOR BATTERY CONTAINMENT</t>
  </si>
  <si>
    <t>EXPANSION OF OFFICE FACILITIES</t>
  </si>
  <si>
    <t>SUNSET SERVICE CENTER REMODEL</t>
  </si>
  <si>
    <t>GRADING,PAVING PKG LOT &amp; FENCE-Dist</t>
  </si>
  <si>
    <t>EXPANSION OF OFFICE FACILITIES -Sun</t>
  </si>
  <si>
    <t>REMODEL - Sunset Service Center</t>
  </si>
  <si>
    <t>1998 ADDITION SUNSET SERVICE CENTER</t>
  </si>
  <si>
    <t>ELECT.ACCESS CTRL GATES - Lower Wil</t>
  </si>
  <si>
    <t>SHED FOR AEROSOL CAN DEPRESSURIZER</t>
  </si>
  <si>
    <t>THERMAL SUPPLY/ICE MACHINE AT SALEM</t>
  </si>
  <si>
    <t>REMODEL WRITE UP ROOM - Eugene Dist</t>
  </si>
  <si>
    <t>ENLARGE OFFICE AREA/FRONT COUNTER -</t>
  </si>
  <si>
    <t>EOS-SHED FOR AEROSOL CAN DEPRESSURI</t>
  </si>
  <si>
    <t>EXPANSION OF OFFICE FACILITIES -Par</t>
  </si>
  <si>
    <t>DISTRIBUTION - INSTALL METAL SHED -</t>
  </si>
  <si>
    <t>HAZEL DELL SECURITY SYSTEM (8111)</t>
  </si>
  <si>
    <t>SALEM</t>
  </si>
  <si>
    <t>H.V.A.C. MT SCOTT</t>
  </si>
  <si>
    <t>COOS BAY EXPANSION</t>
  </si>
  <si>
    <t>CONV ALTDESC: 00002028</t>
  </si>
  <si>
    <t>CONV ALTDESC: 00002013</t>
  </si>
  <si>
    <t>LAND PURCHASES - VANCOUVER PROPERTY</t>
  </si>
  <si>
    <t>ROOF REPLACEMENT EUGENE</t>
  </si>
  <si>
    <t>CARRYOVERS</t>
  </si>
  <si>
    <t>CONV ALTDESC: 00002051</t>
  </si>
  <si>
    <t>EUGENE</t>
  </si>
  <si>
    <t>CONV ALT DESC.</t>
  </si>
  <si>
    <t>SUNSET</t>
  </si>
  <si>
    <t>EUGENE DISTRICT OFFICE - APPL STORA</t>
  </si>
  <si>
    <t>EUGENE DIST OFFICE - RELOCATE CYCLO</t>
  </si>
  <si>
    <t>SALEM - MODULAR OFFICE BUILDING</t>
  </si>
  <si>
    <t>EUGENE - LEE BUILT NEW A/C</t>
  </si>
  <si>
    <t>SALEM - DISTRICT OFFICE REMODEL</t>
  </si>
  <si>
    <t>EUGENE - NEW ROOF GAS PAC</t>
  </si>
  <si>
    <t>ALBANY A/C UNIT</t>
  </si>
  <si>
    <t>HVAC MT SCOTT</t>
  </si>
  <si>
    <t>CONV ALTDESC: 00000000</t>
  </si>
  <si>
    <t>ROUNDING ADJUSTMENT</t>
  </si>
  <si>
    <t>RECLASS 1999 ADDITION TO WA</t>
  </si>
  <si>
    <t>NEW WATER LINES SUNSET</t>
  </si>
  <si>
    <t>FILE CABINETS SUNSET</t>
  </si>
  <si>
    <t>SITE IMPROVEMENTS SUNSET</t>
  </si>
  <si>
    <t>Mt Scott Service Center Buildings</t>
  </si>
  <si>
    <t>DDC CONTROLS (HVAC) - SALEM</t>
  </si>
  <si>
    <t>HOT WATER TANK STORAGE - SALEM</t>
  </si>
  <si>
    <t>FENCE SLATS (OLD TACO BELL) - SALEM</t>
  </si>
  <si>
    <t>2ND FLOOR OFFICE BUILDING REMODEL -</t>
  </si>
  <si>
    <t>REMOVE AND REPLACE TWO COMPRESSORS</t>
  </si>
  <si>
    <t>REPLACE AIR COMPRESSOR IN AIR CONDI</t>
  </si>
  <si>
    <t>2ND FLR OFFICE BLDG REMODEL - SALEM</t>
  </si>
  <si>
    <t>CARPET EMPLOYEE PUBLIC MEETING ROOM</t>
  </si>
  <si>
    <t>OFFICE SPACE FOR MARKETING SUPERVIS</t>
  </si>
  <si>
    <t>INSTALL PRIVACY SLATS ON PERIMETER</t>
  </si>
  <si>
    <t>(EOS) FLAMMABLE MATERIAL SHED - EUG</t>
  </si>
  <si>
    <t>MISC LABOR/MATERIALS EUGENE ADDITIO</t>
  </si>
  <si>
    <t>INSTALL FENCE AND GATE (HAZEL DELL)</t>
  </si>
  <si>
    <t>REPLACE CEILING TILES 2,000 SQ/FT -</t>
  </si>
  <si>
    <t>MISC LABOR/MATERIALS PARKROSE ADDIT</t>
  </si>
  <si>
    <t>PAYROLL LABOR FLOORING DALLES</t>
  </si>
  <si>
    <t>CARPET MAIN SERVICE AREA</t>
  </si>
  <si>
    <t>FENCE PERMIT HAZEL DELL</t>
  </si>
  <si>
    <t>SIGNS FOR FENCE HAZEL DELL</t>
  </si>
  <si>
    <t>MISC LABOR FOR IMPROVEMENTS</t>
  </si>
  <si>
    <t>HALEY'S PUMP (LANDSCAPING)</t>
  </si>
  <si>
    <t>WAYNE DENNIS ENTRANCE DOOR SUNSET</t>
  </si>
  <si>
    <t>REPLACE ONE OVERHEAD DOOR - Eugene</t>
  </si>
  <si>
    <t>INSTALL NEW ROOF ON STORAGE SHED -</t>
  </si>
  <si>
    <t>24 LINEAL FEET REPUBLIC SHELVING -</t>
  </si>
  <si>
    <t>1999 ADDITIONS</t>
  </si>
  <si>
    <t>EXPANSION OF OFFICE FACILITIES - Pa</t>
  </si>
  <si>
    <t>GRADING AND PAVING FULL LOT - Parkr</t>
  </si>
  <si>
    <t>BUILD AND INSTALL PIPE RACKS - Park</t>
  </si>
  <si>
    <t>STEELCASE PANELS FOR SALEM AUDITORI</t>
  </si>
  <si>
    <t>SIDEWALK/PORCH COVER - Mist</t>
  </si>
  <si>
    <t>3000 SF CARPET 2ND FLOOR - Salem Di</t>
  </si>
  <si>
    <t>12 X 15 KITCHEN FLOORING - The Dall</t>
  </si>
  <si>
    <t>SELECTRON SECURITY SYSTEM - Mt. Sco</t>
  </si>
  <si>
    <t>LANDSCAPE THREE SIDES OF SITE - Sun</t>
  </si>
  <si>
    <t>STANDARD SUPPLY - Miscellaneous Are</t>
  </si>
  <si>
    <t>INSTALL DOOR &amp; RELITE FRAME - Sunse</t>
  </si>
  <si>
    <t>BUILDING REMODEL - Salem District O</t>
  </si>
  <si>
    <t>Euguen Office 1999 Additions</t>
  </si>
  <si>
    <t>UP-GRADE SHOP BUILDING DALLAS</t>
  </si>
  <si>
    <t>HOMELAND SECURITY ADJ FOR CWIP</t>
  </si>
  <si>
    <t>2003 RETIREMENT CORRECTION</t>
  </si>
  <si>
    <t>HOMELAND SECURITY AFUDC</t>
  </si>
  <si>
    <t>OTHER SECURITY SYSTEM</t>
  </si>
  <si>
    <t>UPGRADE SECURITY SYSTEM FENCE</t>
  </si>
  <si>
    <t>UPGRADE CONTROL PANEL AND KEY PAD O</t>
  </si>
  <si>
    <t>Miller Station Electronic Tech Room Window</t>
  </si>
  <si>
    <t>MIST/MILLER STATION ELECTRONIC TECH</t>
  </si>
  <si>
    <t>LINCOLN CITY DISTRICT OFFICE</t>
  </si>
  <si>
    <t>HVAC SYSTEM REPLACEMENT EUGENE</t>
  </si>
  <si>
    <t>OPS Security System</t>
  </si>
  <si>
    <t>One Pacific Square</t>
  </si>
  <si>
    <t>COH for ac390.00 A Charges</t>
  </si>
  <si>
    <t>Construction Overhead for Plant Acc</t>
  </si>
  <si>
    <t>COH for ac390.00 A Charges 01</t>
  </si>
  <si>
    <t>COH for ac390.00 A Charges 03</t>
  </si>
  <si>
    <t>SHERWOOD HOUSE</t>
  </si>
  <si>
    <t>Sherwood House</t>
  </si>
  <si>
    <t>SHERWOOD HOUSE 24540 SW OLD HWY 99</t>
  </si>
  <si>
    <t>SEWER HOOKUP EUGENE DISTRICT OFFICE</t>
  </si>
  <si>
    <t>PAVING SUNSET SERVICE CENTER</t>
  </si>
  <si>
    <t>Parkrose Water Heater</t>
  </si>
  <si>
    <t>WATER HEATER</t>
  </si>
  <si>
    <t>Mt. Scott Gas-Fired Heater in Drying Room</t>
  </si>
  <si>
    <t>GAS FIRED HEATER IN DRYING ROOM</t>
  </si>
  <si>
    <t>Work Order Addition</t>
  </si>
  <si>
    <t>Albany Service Center</t>
  </si>
  <si>
    <t>ALBANY SHOP - Buildings</t>
  </si>
  <si>
    <t>BUILDING SUPERSTRUCTURE - WOOD</t>
  </si>
  <si>
    <t>Salem HVAC Replacement Compressor B</t>
  </si>
  <si>
    <t>HVAC - REPLACE COMPRESSOR B - SALEM</t>
  </si>
  <si>
    <t>OUTBUILDINGS - ALBANY</t>
  </si>
  <si>
    <t>ALBANY - Buildings LEASED LAND</t>
  </si>
  <si>
    <t>Surfaced Area</t>
  </si>
  <si>
    <t>SURFACED AREA</t>
  </si>
  <si>
    <t>Emergency Generator - Salem</t>
  </si>
  <si>
    <t>Albany HVAC Units</t>
  </si>
  <si>
    <t>ALBANY OFFICE - Buildings -OWNED</t>
  </si>
  <si>
    <t>HVAC UNITS</t>
  </si>
  <si>
    <t>REBUILD EUGENE DIST OFFICE ENTRY WA</t>
  </si>
  <si>
    <t>Appliance Center HVAC</t>
  </si>
  <si>
    <t>Mt. Scott Fire Protection System</t>
  </si>
  <si>
    <t>Susnet Fire Protection System</t>
  </si>
  <si>
    <t>OPS Electrical System Remodel</t>
  </si>
  <si>
    <t>One Pacific Square Remodel</t>
  </si>
  <si>
    <t>OPS REMODEL ELECTRICAL EC</t>
  </si>
  <si>
    <t>Albany Parking Lot Paving &amp; Grading</t>
  </si>
  <si>
    <t>PAVING &amp; GRADING PARKING LOT</t>
  </si>
  <si>
    <t>Sunset Surfaced Parking Lot</t>
  </si>
  <si>
    <t>Sunset Parking Lot Resurface</t>
  </si>
  <si>
    <t>Sunset Service Center Mass</t>
  </si>
  <si>
    <t>PARKING LOT RE-SURFACE</t>
  </si>
  <si>
    <t>HELY HEIGHTS NEW ROOF</t>
  </si>
  <si>
    <t>Gas Pack at Mt. Scott Service</t>
  </si>
  <si>
    <t>Salem Toilet Replacement</t>
  </si>
  <si>
    <t>TOILET REPLACEMENT</t>
  </si>
  <si>
    <t>CAPITAL REMODELING OF LEASED PROPER</t>
  </si>
  <si>
    <t>Appliance Center Chain Link Fence</t>
  </si>
  <si>
    <t>Champion Glass Washer</t>
  </si>
  <si>
    <t>Sunset Overhead Door</t>
  </si>
  <si>
    <t>OVERHEAD DOOR - SUNSET SERVICE CENT</t>
  </si>
  <si>
    <t>CONSTRUCT NEW BLDG ALBANY 2</t>
  </si>
  <si>
    <t>Lincoln City Disctrict Mass</t>
  </si>
  <si>
    <t>OPS 4th Floor Patio Improvements</t>
  </si>
  <si>
    <t>OVERHEAD DOOR / COOS BAY</t>
  </si>
  <si>
    <t>Coos Bay District Mass</t>
  </si>
  <si>
    <t>OPS HVAC B-1</t>
  </si>
  <si>
    <t>CHAIN LINK FENCE AT SHERWOOD HOUSE</t>
  </si>
  <si>
    <t>Lincoln City Service Center</t>
  </si>
  <si>
    <t>SECURITY SYSTEM</t>
  </si>
  <si>
    <t>DIG WELL  AT SHERWOOD HOUSE</t>
  </si>
  <si>
    <t>Salvage Account for Buildings  (FERC 390)</t>
  </si>
  <si>
    <t>South Center Buildings</t>
  </si>
  <si>
    <t>Mt Scott Bio Swale</t>
  </si>
  <si>
    <t>Other Security System</t>
  </si>
  <si>
    <t>PDX LNG Security System</t>
  </si>
  <si>
    <t>NEWPORT LNG SECURITY SYSTEM</t>
  </si>
  <si>
    <t>COOS BAY EXPANSION - MATERI</t>
  </si>
  <si>
    <t>MILLER STATION SECURITY SYS</t>
  </si>
  <si>
    <t>GARDEN BLOCK - 390</t>
  </si>
  <si>
    <t>Lighting  - Mt Scott</t>
  </si>
  <si>
    <t>Buildings - Mt Scott</t>
  </si>
  <si>
    <t>Albany Automatic Gate Replacement</t>
  </si>
  <si>
    <t>Coos Bay Building Improvements-Purchase</t>
  </si>
  <si>
    <t>Coos Bay Office Buildings</t>
  </si>
  <si>
    <t>SALEM ROOF REPLACEMENT</t>
  </si>
  <si>
    <t>Salem Buildings</t>
  </si>
  <si>
    <t>Mt Scott pavement replacement</t>
  </si>
  <si>
    <t>Buildings- Mt Scott  Parking Lot</t>
  </si>
  <si>
    <t>Eugene inst of gate, video &amp; card reader</t>
  </si>
  <si>
    <t>Buildings- Eugene  Parking Lot</t>
  </si>
  <si>
    <t>Sunset  inst of two gates/card reader</t>
  </si>
  <si>
    <t>Buildings- Sunset  Parking Lot</t>
  </si>
  <si>
    <t>SALEM OFFICE REMODEL</t>
  </si>
  <si>
    <t>Buildings- Salem Office</t>
  </si>
  <si>
    <t>OPS Resource Management Consolidation</t>
  </si>
  <si>
    <t>Coos Bay entrance rebuild - gate/card reader/video</t>
  </si>
  <si>
    <t>Building - Coos Bay</t>
  </si>
  <si>
    <t>Salem CCTV system</t>
  </si>
  <si>
    <t>Buildings - Salem</t>
  </si>
  <si>
    <t>Salem shower room</t>
  </si>
  <si>
    <t>Albany security access system w/video</t>
  </si>
  <si>
    <t>Albany Buildings</t>
  </si>
  <si>
    <t>Mt. Scott Building Air Handling Unit (A/C)</t>
  </si>
  <si>
    <t>Mt. Scott Building Electrical Distribution System</t>
  </si>
  <si>
    <t>Mt. Scott Building Fire Protection System</t>
  </si>
  <si>
    <t>Mt. Scott Building Heating System</t>
  </si>
  <si>
    <t>Mt. Scott Building Interior Walls</t>
  </si>
  <si>
    <t>Mt. Scott Building Plumbing System</t>
  </si>
  <si>
    <t>Mt. Scott Building Roof</t>
  </si>
  <si>
    <t>Mt. Scott Building Foundation</t>
  </si>
  <si>
    <t>Mt. Scott Building Exterior Wall</t>
  </si>
  <si>
    <t>Mt. Scott Fence</t>
  </si>
  <si>
    <t>Mt. Scott Retaining Wall</t>
  </si>
  <si>
    <t>Mt. Scott Security Surveillance System</t>
  </si>
  <si>
    <t>Mt. Scott Surfaced Area (Parking Lot)</t>
  </si>
  <si>
    <t>Mt. Scott Yard Lighting System</t>
  </si>
  <si>
    <t>Mt. Scott Yard Signage</t>
  </si>
  <si>
    <t>Sunset Building Air Handling Unit</t>
  </si>
  <si>
    <t>Sunset Building Electrical Distribution System</t>
  </si>
  <si>
    <t>Sunset Building Heating System</t>
  </si>
  <si>
    <t>Sunset Building Fire Protection System</t>
  </si>
  <si>
    <t>Sunset Building Interior Walls</t>
  </si>
  <si>
    <t>Sunset Building Plumbing System</t>
  </si>
  <si>
    <t>Sunset Building Roof</t>
  </si>
  <si>
    <t>Sunset Building Foundation</t>
  </si>
  <si>
    <t>Sunset Building Exterior Wall</t>
  </si>
  <si>
    <t>Sunset Fence</t>
  </si>
  <si>
    <t>Sunset Retaining Wall</t>
  </si>
  <si>
    <t>Sunset Security Surveillance System</t>
  </si>
  <si>
    <t>Sunset Surfaced Area (Parking Lot)</t>
  </si>
  <si>
    <t>Sunset Yard Lighting System</t>
  </si>
  <si>
    <t>Sunset Yard Signage</t>
  </si>
  <si>
    <t>Sale of Tualatin Building</t>
  </si>
  <si>
    <t>Tualatin Building</t>
  </si>
  <si>
    <t>Sale of Central Building</t>
  </si>
  <si>
    <t>Central Building</t>
  </si>
  <si>
    <t>OPS -- 4th Floor Commercial Kitchen Dishwasher</t>
  </si>
  <si>
    <t>One Pacfic Square</t>
  </si>
  <si>
    <t>Exley Fire Suppression Vault</t>
  </si>
  <si>
    <t>Exley Facility</t>
  </si>
  <si>
    <t>Mt. Scott CAT 100 KW Bio-Fuel Generator</t>
  </si>
  <si>
    <t>Mt. Scott Facility</t>
  </si>
  <si>
    <t>Sunset CAT 250 KW Bio-Fuel Generator</t>
  </si>
  <si>
    <t>Sunset Facility</t>
  </si>
  <si>
    <t>Parkrose Air Conditioning Systems</t>
  </si>
  <si>
    <t>Parkrose Facility</t>
  </si>
  <si>
    <t>Parkrose Backup Generator</t>
  </si>
  <si>
    <t>Parkrose Building Roof</t>
  </si>
  <si>
    <t>Parkrose Electrical Systems</t>
  </si>
  <si>
    <t>Parkrose Excavation, Grading &amp; Ponds</t>
  </si>
  <si>
    <t>Parkrose Exterior Wall</t>
  </si>
  <si>
    <t>Parkrose Floor Coverings</t>
  </si>
  <si>
    <t>Parkrose Foundation</t>
  </si>
  <si>
    <t>Parkrose Garage Doors</t>
  </si>
  <si>
    <t>Parkrose Interior Doors &amp; Hardware</t>
  </si>
  <si>
    <t>Parkrose Interior Walls</t>
  </si>
  <si>
    <t>Parkrose Exterior Siding</t>
  </si>
  <si>
    <t>Parkrose Permits, Bonds, &amp; Insurance</t>
  </si>
  <si>
    <t>Parkrose Plumbing Systems</t>
  </si>
  <si>
    <t>Parkrose Security Surveillance Systems</t>
  </si>
  <si>
    <t>Parkrose Shed #1 -- Storage</t>
  </si>
  <si>
    <t>Parkrose Shed #2 -- Spoils Bins</t>
  </si>
  <si>
    <t>Parkrose Shed #3 -- Truck Parking</t>
  </si>
  <si>
    <t>Parkrose Skylights</t>
  </si>
  <si>
    <t>Parkrose Surface Parking Lot</t>
  </si>
  <si>
    <t>Parkrose Temporary Accommodations</t>
  </si>
  <si>
    <t>Parkrose Windows &amp; Storefront</t>
  </si>
  <si>
    <t>Parkrose Yard Signage</t>
  </si>
  <si>
    <t>Sherwood Building B Tool Storage Cabinets</t>
  </si>
  <si>
    <t>Sherwood Building B Facility</t>
  </si>
  <si>
    <t>Sherwood Building B Vehicle Lifts</t>
  </si>
  <si>
    <t>Sherwood Building B A/C Systems</t>
  </si>
  <si>
    <t>Sherwood Building B A/C Systemsts</t>
  </si>
  <si>
    <t>Sherwood Building B Electrical Systems</t>
  </si>
  <si>
    <t>Sherwood Building B Exterior Wall</t>
  </si>
  <si>
    <t>Sherwood Building B Fire Protection Systems</t>
  </si>
  <si>
    <t>Sherwood Building B Floor Coverings</t>
  </si>
  <si>
    <t>Sherwood Building B Foundation</t>
  </si>
  <si>
    <t>Sherwood Building B Garage Doors</t>
  </si>
  <si>
    <t>Sherwood Building B Interior Doors &amp; Hardware</t>
  </si>
  <si>
    <t>Sherwood Building B Interior Walls</t>
  </si>
  <si>
    <t>Sherwood Building B Exterior Siding</t>
  </si>
  <si>
    <t>Sherwood Building B Permits, Bonds, &amp; Insurance</t>
  </si>
  <si>
    <t>Sherwood Building B Plumbing Systems</t>
  </si>
  <si>
    <t>Sherwood Building B Purchase &amp; Due Dilligence</t>
  </si>
  <si>
    <t>Sherwood Building B Roof</t>
  </si>
  <si>
    <t>Sherwood Building B Security Surveillance Systems</t>
  </si>
  <si>
    <t>Sherwood Building B Skylights</t>
  </si>
  <si>
    <t>Sherwood Building B Surface &amp; Patch Parking Lot</t>
  </si>
  <si>
    <t>Sherwood Building B Temporary Office</t>
  </si>
  <si>
    <t>Sherwood Building B Temporary OfficeParking Lot</t>
  </si>
  <si>
    <t>Sherwood Building B Windows &amp; Storefront</t>
  </si>
  <si>
    <t>Sherwood Building B Yard Signage</t>
  </si>
  <si>
    <t>Training Town Air Compressor &amp; Shelter</t>
  </si>
  <si>
    <t>Training Town - Sherwood</t>
  </si>
  <si>
    <t>Training Town Sidewalks &amp; Curbing</t>
  </si>
  <si>
    <t>Training Town Earthenworks</t>
  </si>
  <si>
    <t>Training Town Fencing</t>
  </si>
  <si>
    <t>Training Town Other</t>
  </si>
  <si>
    <t>Training Town Permits, Bonds, &amp; Insurance</t>
  </si>
  <si>
    <t>Training Town Sheds</t>
  </si>
  <si>
    <t>Training Town Surface Parking Lot</t>
  </si>
  <si>
    <t>Training Town Utilities - Power</t>
  </si>
  <si>
    <t>Training Town Utilities Other Than Power</t>
  </si>
  <si>
    <t>Training Town Viewing Platforms</t>
  </si>
  <si>
    <t>Sherwood Bldg B Bathroom Partitions/Specialties</t>
  </si>
  <si>
    <t>Sherwood Builiding B</t>
  </si>
  <si>
    <t>Parkrose Bathroom Partitions/Specialties</t>
  </si>
  <si>
    <t>Parkrose Building</t>
  </si>
  <si>
    <t>ASG Video Surveillance &amp; Lighting System</t>
  </si>
  <si>
    <t>Building Improvements</t>
  </si>
  <si>
    <t>Vancouver Resource Center</t>
  </si>
  <si>
    <t>Building</t>
  </si>
  <si>
    <t>"VANCOUVER, WA BUILDING - 2003"</t>
  </si>
  <si>
    <t>PDX LNG SECURITY SYSTEM</t>
  </si>
  <si>
    <t>OPS SECURITY SYSTEM</t>
  </si>
  <si>
    <t>Remove and Reinstall Crane</t>
  </si>
  <si>
    <t>UNIT HEATER CARPENTER SHOP TUAL</t>
  </si>
  <si>
    <t>Replace &amp; automate gate at Albany</t>
  </si>
  <si>
    <t>Lighting Repl - Tualatin Weld Shop</t>
  </si>
  <si>
    <t>Lighting Replacement – Tualatin</t>
  </si>
  <si>
    <t>"Eugene inst of gate, video &amp; card reader"</t>
  </si>
  <si>
    <t>"Tualatin inst of gate,video &amp; card reade"</t>
  </si>
  <si>
    <t>RESOURCE MGT CONSOLIDATION</t>
  </si>
  <si>
    <t>Clark cty entrance add auto gate &amp; secur</t>
  </si>
  <si>
    <t>Tual parking lot/exterior lighting repl</t>
  </si>
  <si>
    <t>Tual compressor</t>
  </si>
  <si>
    <t>Mt. Scott Building Air Handling Unit</t>
  </si>
  <si>
    <t>Mt. Scott Air Conditioning System</t>
  </si>
  <si>
    <t>Fire Suppression Vault - Exley</t>
  </si>
  <si>
    <t>Sherwood Leaktown Permits, Bonds, Insurance</t>
  </si>
  <si>
    <t>Sherwood Bldg B Permits, Bonds, Insurance</t>
  </si>
  <si>
    <t>Sherwood Bldg B Exterior Wall (Masonry)</t>
  </si>
  <si>
    <t>Sherwood Bldg B Foundation (Concrete)</t>
  </si>
  <si>
    <t>Sherwood Bldg B Metals (Exterior Siding)</t>
  </si>
  <si>
    <t>Sherwood Bldg B Roof</t>
  </si>
  <si>
    <t>Sherwood Bldg B Interior Doors &amp; Hardware</t>
  </si>
  <si>
    <t>Sherwood Bldg B Interior Walls</t>
  </si>
  <si>
    <t>Sherwood Building B</t>
  </si>
  <si>
    <t>Sherwood Bldg B Plumbing Systems</t>
  </si>
  <si>
    <t>Sherwood Bldg B A/C Systems</t>
  </si>
  <si>
    <t>Sherwood Bldg B Fire Protection Systems</t>
  </si>
  <si>
    <t>Sherwood Bldg B Electrical Systems</t>
  </si>
  <si>
    <t>Sherwood Bldg B Security Surveillance Systems</t>
  </si>
  <si>
    <t>Sherwood Bldg B Yard Signage</t>
  </si>
  <si>
    <t>Sherwood Bldg B Temp Office</t>
  </si>
  <si>
    <t>Sherwood Bldg B Windows &amp; Storefront</t>
  </si>
  <si>
    <t>Sherwood Bldg B Garage Doors</t>
  </si>
  <si>
    <t>Sherwood Bldg B Skylights</t>
  </si>
  <si>
    <t>Sherwood Bldg B Floor Coverings</t>
  </si>
  <si>
    <t>Sherwood Bldg B Window Coverings</t>
  </si>
  <si>
    <t>Sherwood Bldg B Purchase &amp; Due Diligence</t>
  </si>
  <si>
    <t>Parkrose Foundation (Concrete)</t>
  </si>
  <si>
    <t>Parkrose Exterior Wall (Masonry)</t>
  </si>
  <si>
    <t>Parkrose Metals (Exterior Siding)</t>
  </si>
  <si>
    <t>Parkrose Builidng Roof</t>
  </si>
  <si>
    <t>Parkrose Builidng</t>
  </si>
  <si>
    <t>Parkrose Window Coverings</t>
  </si>
  <si>
    <t>Parkrose A/C Systems</t>
  </si>
  <si>
    <t>Parkrose Shed 1 (Storage)</t>
  </si>
  <si>
    <t>Parkrose Shed 2 (Spoils Bins)</t>
  </si>
  <si>
    <t>Parkrose Shed 3 (Truck Parking)</t>
  </si>
  <si>
    <t>"Parkrose Permits, Bonds, Insurance"</t>
  </si>
  <si>
    <t>Generator - CAT 100 KW Bio-Fuel</t>
  </si>
  <si>
    <t>Generator - CAT 250 KW Bio-Fuel</t>
  </si>
  <si>
    <t>Sherwood Leaktown Other</t>
  </si>
  <si>
    <t>"Sherwood Leaktown Surface Pking (Seal, Pat, Sign)</t>
  </si>
  <si>
    <t>Sherwood Bldg B Surface &amp; Patch Parking Lot</t>
  </si>
  <si>
    <t>Parkrose Excav, Grading &amp; Ponds</t>
  </si>
  <si>
    <t>Sherwood Leaktown Sheds</t>
  </si>
  <si>
    <t>Sherwood Leaktown Viewing Platforms</t>
  </si>
  <si>
    <t>Sherwood Leaktown Earthwork (site prep)</t>
  </si>
  <si>
    <t>Sherwood Leaktown Utilities (other than power)</t>
  </si>
  <si>
    <t>Sherwood Leaktown Utilities - Power</t>
  </si>
  <si>
    <t>Sherwood Leaktown Concrete Sidewalks/Curbing</t>
  </si>
  <si>
    <t>Sherwood Leaktown Air Compressor (and shelter)</t>
  </si>
  <si>
    <t>Sherwood Leaktown Fencing</t>
  </si>
  <si>
    <t>Commercial Kitchen Dishwasher - OPS 4th Floor</t>
  </si>
  <si>
    <t>Surfaced Pking Lot - Sunset</t>
  </si>
  <si>
    <t>Sherwood Bldg B - Vehicle Lifts</t>
  </si>
  <si>
    <t>Sherwood Bldg B - Tool Storage Cabinets</t>
  </si>
  <si>
    <t>TVFR Emergency Training Center</t>
  </si>
  <si>
    <t>Leaktown Training Center</t>
  </si>
  <si>
    <t>Parkrose Removal &amp; Paving of Landscape Island</t>
  </si>
  <si>
    <t>Sunset Gate Replacement</t>
  </si>
  <si>
    <t>Mt. Scott Fueling Sheds</t>
  </si>
  <si>
    <t>Sunset Fueling Sheds</t>
  </si>
  <si>
    <t>Sherwood Building B Security Improvements</t>
  </si>
  <si>
    <t>Sherwood Leaktown Electrical Compressed Air</t>
  </si>
  <si>
    <t>Sherwood Leaktown</t>
  </si>
  <si>
    <t>Training Town Service Installation</t>
  </si>
  <si>
    <t>Training Town</t>
  </si>
  <si>
    <t>Salem Facility Bioswale</t>
  </si>
  <si>
    <t>Salem Facility</t>
  </si>
  <si>
    <t>Sherwood Building A Foundation</t>
  </si>
  <si>
    <t>Sherwood Building A Facility</t>
  </si>
  <si>
    <t>Sherwood Building A Foundation`</t>
  </si>
  <si>
    <t>Sherwood Building A Exterior Walls</t>
  </si>
  <si>
    <t>Sherwood Building A Roof</t>
  </si>
  <si>
    <t>Sherwood Building A Interior Doors</t>
  </si>
  <si>
    <t>Sherwood Building A Garage Doors</t>
  </si>
  <si>
    <t>Sherwood Building A Interior Walls</t>
  </si>
  <si>
    <t>Sherwood Building A Floor Coverings</t>
  </si>
  <si>
    <t>Sherwood Building A Bathrooms</t>
  </si>
  <si>
    <t>Sherwood Building A Skylights</t>
  </si>
  <si>
    <t>Sherwood Building A Windows &amp; Storefront</t>
  </si>
  <si>
    <t>Sherwood Building A Plumbing</t>
  </si>
  <si>
    <t>Sherwood Building A Air Conditioning</t>
  </si>
  <si>
    <t>Sherwood Building A Fire Protection</t>
  </si>
  <si>
    <t>Sherwood Building A Electrical</t>
  </si>
  <si>
    <t>Sherwood Building A Security Surveillance</t>
  </si>
  <si>
    <t>Sherwood Building A</t>
  </si>
  <si>
    <t>Sherwood Buildings &amp; Land Improvements</t>
  </si>
  <si>
    <t>Sherwood Building A Data Room</t>
  </si>
  <si>
    <t>Sherwood Surfaced Parking Lot</t>
  </si>
  <si>
    <t>Tualatin Bioswale</t>
  </si>
  <si>
    <t>Sherwood Building A Air Compressors</t>
  </si>
  <si>
    <t>Sherwood Building Fuel Shed</t>
  </si>
  <si>
    <t>Sherwood Building Electrical Distribution System</t>
  </si>
  <si>
    <t>Sherwood Building</t>
  </si>
  <si>
    <t>Sherwood Facility</t>
  </si>
  <si>
    <t>Sherwood - Hazmat Shed</t>
  </si>
  <si>
    <t>Sherwood Building A Generator</t>
  </si>
  <si>
    <t>Sherwood Spoils Shed</t>
  </si>
  <si>
    <t>Sherwood Truck Wash</t>
  </si>
  <si>
    <t>Sherwood Fuel Shed</t>
  </si>
  <si>
    <t>Sherwood Vehicle Shed</t>
  </si>
  <si>
    <t>Sherwood Vehicle Shed Parking Lot</t>
  </si>
  <si>
    <t>Sherwood Fuel Shed Parking Lot</t>
  </si>
  <si>
    <t>Sherwood Parking Lot 2014</t>
  </si>
  <si>
    <t>Sauvie Island Gate Station Security</t>
  </si>
  <si>
    <t>Salem Service Center Retrofit Exterior Walls</t>
  </si>
  <si>
    <t>Salem Service Center</t>
  </si>
  <si>
    <t>Salem Service Center Retrofit Interior Walls</t>
  </si>
  <si>
    <t>Salem Service Center Retrofit Foundation</t>
  </si>
  <si>
    <t>Salem Service Center Retrofit Roof</t>
  </si>
  <si>
    <t>Salem Service Center Retrofit Windows &amp; Doors</t>
  </si>
  <si>
    <t>Salem Service Center Retrofit Bathrooms</t>
  </si>
  <si>
    <t>Salem Service Center Retrofit Floor Coverings</t>
  </si>
  <si>
    <t>Salem Service Center Retrofit Skylights</t>
  </si>
  <si>
    <t>Salem Service Center Retrofit Garage Doors</t>
  </si>
  <si>
    <t>Salem Service Center Retrofit Storage Shed</t>
  </si>
  <si>
    <t>Salem Service Center Retrofit Plumbing System</t>
  </si>
  <si>
    <t>Salem Service Center Retrofit Air Conditioning</t>
  </si>
  <si>
    <t>Salem Service Center Retrofit Fire Protection</t>
  </si>
  <si>
    <t>Salem Service Center Retrofit Electrical System</t>
  </si>
  <si>
    <t>Salem Service Center Retrofit Security Surveillanc</t>
  </si>
  <si>
    <t>Salem Service Center Retrofit Parking Lot</t>
  </si>
  <si>
    <t>HVAC - Helley Heights</t>
  </si>
  <si>
    <t>HVAC - OPS Exercise Room</t>
  </si>
  <si>
    <t>HVAC - Mary's Peak</t>
  </si>
  <si>
    <t>The Dalles - Data Room AC</t>
  </si>
  <si>
    <t>Parkrose SC - French Drain Installation</t>
  </si>
  <si>
    <t>Eugene - Catch Basin</t>
  </si>
  <si>
    <t>Water Sensing System For Server Room</t>
  </si>
  <si>
    <t>HMC - Excavation &amp; Replacement</t>
  </si>
  <si>
    <t>HVAC - Eugene Server Room</t>
  </si>
  <si>
    <t>Bldg B - Explosion Proof Strobe</t>
  </si>
  <si>
    <t>HVAC Compressor Eugene</t>
  </si>
  <si>
    <t>Salem CNG Compressor - Building Foundation</t>
  </si>
  <si>
    <t>Building Foundation</t>
  </si>
  <si>
    <t>Salem CNG Compressor - Building Roof</t>
  </si>
  <si>
    <t>Building Roof</t>
  </si>
  <si>
    <t>Salem CNG Compressor - Building Plumbing System</t>
  </si>
  <si>
    <t>Building Plumbing System</t>
  </si>
  <si>
    <t>Salem CNG Compressor-Building Electrical Dist. Sys</t>
  </si>
  <si>
    <t>Building Electrical Dist. System</t>
  </si>
  <si>
    <t>Salem CNG Compressor - Sitework</t>
  </si>
  <si>
    <t>Sitework</t>
  </si>
  <si>
    <t>Salem CNG Compressor - Surfaced Area</t>
  </si>
  <si>
    <t>Surfaced Area - Parking Lot Seal</t>
  </si>
  <si>
    <t>22 KW Liquid Cooled Generator</t>
  </si>
  <si>
    <t>Newport LNG Chainlink Fence</t>
  </si>
  <si>
    <t>Newport LNG Chainlink Fence - Security</t>
  </si>
  <si>
    <t>Split Air Systems (2) - Hebo Mt</t>
  </si>
  <si>
    <t>2014 Sherwood Building A Additions</t>
  </si>
  <si>
    <t>HVAC</t>
  </si>
  <si>
    <t>Weld Shop Fans Phase 2 - Sherwood</t>
  </si>
  <si>
    <t>Building Air Conditioning System</t>
  </si>
  <si>
    <t>UPS (Uninterruptible Power Supply) Replacements</t>
  </si>
  <si>
    <t>Mist Gas Storage</t>
  </si>
  <si>
    <t>Sherwood  - Building Electrical Dist. System</t>
  </si>
  <si>
    <t>Business Continuity Build Out</t>
  </si>
  <si>
    <t>Sherwood  - Building Air Conditioning System</t>
  </si>
  <si>
    <t>Sherwood  - Building Interior Wall</t>
  </si>
  <si>
    <t>Sherwood  - Building Roof</t>
  </si>
  <si>
    <t>Sherwood  - Building Interior Doors &amp; Windows</t>
  </si>
  <si>
    <t>Sherwood  - Building Plumbing System</t>
  </si>
  <si>
    <t>Sherwood  - Building Fire Protection System</t>
  </si>
  <si>
    <t>Salem CNG Compressor</t>
  </si>
  <si>
    <t>Hardware</t>
  </si>
  <si>
    <t>,</t>
  </si>
  <si>
    <t>S 14th Street &amp; S Harbor Avenue, Li</t>
  </si>
  <si>
    <t>S 14th Street &amp; S Harbor Avenue, Lincoln City SC</t>
  </si>
  <si>
    <t>1972</t>
  </si>
  <si>
    <t>1971</t>
  </si>
  <si>
    <t>1970</t>
  </si>
  <si>
    <t>1969</t>
  </si>
  <si>
    <t>1968</t>
  </si>
  <si>
    <t>FERC 390</t>
  </si>
  <si>
    <t xml:space="preserve">FERC 389 </t>
  </si>
  <si>
    <t>NBV @ 11-30-23</t>
  </si>
  <si>
    <t>NW Natural</t>
  </si>
  <si>
    <t>Rates &amp; Regulatory Affairs</t>
  </si>
  <si>
    <t>Sale of Lincoln City Property</t>
  </si>
  <si>
    <t>State Allocation</t>
  </si>
  <si>
    <t>Gain on sale</t>
  </si>
  <si>
    <t>Less:</t>
  </si>
  <si>
    <t xml:space="preserve">   Broker Fee Estimate</t>
  </si>
  <si>
    <t xml:space="preserve">   Legal Fee Estimate</t>
  </si>
  <si>
    <t>Amount to Allocate</t>
  </si>
  <si>
    <t>Allocation to Oregon</t>
  </si>
  <si>
    <t>Allocation to Washington</t>
  </si>
  <si>
    <t>Derivation of Washington Allocation:</t>
  </si>
  <si>
    <t>Years property included in Washington rates at 7.9% (1968 to 2000)</t>
  </si>
  <si>
    <t>Based on number of customers in 2000</t>
  </si>
  <si>
    <t>Based on 2020 WA rate case allocation of idenfiied Lincoln City plant</t>
  </si>
  <si>
    <t>Washington Weighted Average % of System</t>
  </si>
  <si>
    <t>Oregon Weighted Average % of System</t>
  </si>
  <si>
    <t>Notes:</t>
  </si>
  <si>
    <t>- Property in service since 1968</t>
  </si>
  <si>
    <t>- Prior to 2000, Washington rates set on a system average, but effective</t>
  </si>
  <si>
    <t>11/01/2000, rates were set on a state allocated basis where assets could be identified</t>
  </si>
  <si>
    <t>Years property in service (1968 to 2023)</t>
  </si>
  <si>
    <t>Years property included in Washington rates at 3.5% (2000 to 2023)</t>
  </si>
  <si>
    <t xml:space="preserve">   Estimated Title Insurance</t>
  </si>
  <si>
    <t xml:space="preserve">   Estimated Recording Fee</t>
  </si>
  <si>
    <t xml:space="preserve">   Escrow Fee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</si>
</sst>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u/>
      <sz val="10"/>
      <name val="Tahoma"/>
      <family val="2"/>
    </font>
    <font>
      <sz val="10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quotePrefix="1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quotePrefix="1" applyBorder="1" applyAlignment="1">
      <alignment horizontal="right"/>
    </xf>
    <xf numFmtId="43" fontId="0" fillId="0" borderId="0" xfId="0" applyNumberFormat="1"/>
    <xf numFmtId="0" fontId="2" fillId="2" borderId="12" xfId="2" applyFill="1" applyBorder="1" applyAlignment="1">
      <alignment vertical="top"/>
    </xf>
    <xf numFmtId="0" fontId="2" fillId="0" borderId="0" xfId="2" applyAlignment="1">
      <alignment vertical="top"/>
    </xf>
    <xf numFmtId="14" fontId="2" fillId="0" borderId="0" xfId="2" applyNumberFormat="1" applyAlignment="1">
      <alignment horizontal="right" vertical="top"/>
    </xf>
    <xf numFmtId="0" fontId="2" fillId="3" borderId="12" xfId="2" applyFill="1" applyBorder="1" applyAlignment="1">
      <alignment vertical="top"/>
    </xf>
    <xf numFmtId="14" fontId="2" fillId="3" borderId="12" xfId="2" applyNumberFormat="1" applyFill="1" applyBorder="1" applyAlignment="1">
      <alignment horizontal="right" vertical="top"/>
    </xf>
    <xf numFmtId="0" fontId="2" fillId="4" borderId="12" xfId="2" applyFill="1" applyBorder="1" applyAlignment="1">
      <alignment vertical="top"/>
    </xf>
    <xf numFmtId="14" fontId="2" fillId="4" borderId="12" xfId="2" applyNumberFormat="1" applyFill="1" applyBorder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2" fillId="3" borderId="12" xfId="1" applyFont="1" applyFill="1" applyBorder="1" applyAlignment="1">
      <alignment horizontal="right" vertical="top"/>
    </xf>
    <xf numFmtId="43" fontId="2" fillId="4" borderId="12" xfId="1" applyFont="1" applyFill="1" applyBorder="1" applyAlignment="1">
      <alignment horizontal="right" vertical="top"/>
    </xf>
    <xf numFmtId="0" fontId="3" fillId="0" borderId="0" xfId="0" applyFont="1"/>
    <xf numFmtId="0" fontId="3" fillId="0" borderId="13" xfId="0" applyFont="1" applyBorder="1"/>
    <xf numFmtId="0" fontId="0" fillId="0" borderId="13" xfId="0" applyBorder="1"/>
    <xf numFmtId="4" fontId="2" fillId="4" borderId="12" xfId="2" applyNumberFormat="1" applyFill="1" applyBorder="1" applyAlignment="1">
      <alignment horizontal="right" vertical="top"/>
    </xf>
    <xf numFmtId="4" fontId="2" fillId="3" borderId="12" xfId="2" applyNumberFormat="1" applyFill="1" applyBorder="1" applyAlignment="1">
      <alignment horizontal="right" vertical="top"/>
    </xf>
    <xf numFmtId="4" fontId="2" fillId="0" borderId="0" xfId="2" applyNumberFormat="1" applyAlignment="1">
      <alignment horizontal="right" vertical="top"/>
    </xf>
    <xf numFmtId="0" fontId="0" fillId="0" borderId="0" xfId="0" quotePrefix="1" applyAlignment="1">
      <alignment horizontal="right"/>
    </xf>
    <xf numFmtId="43" fontId="0" fillId="0" borderId="0" xfId="1" applyFont="1" applyFill="1" applyBorder="1"/>
    <xf numFmtId="43" fontId="0" fillId="0" borderId="5" xfId="1" applyFont="1" applyFill="1" applyBorder="1"/>
    <xf numFmtId="43" fontId="0" fillId="0" borderId="7" xfId="1" applyFont="1" applyFill="1" applyBorder="1"/>
    <xf numFmtId="43" fontId="0" fillId="0" borderId="8" xfId="1" applyFont="1" applyFill="1" applyBorder="1"/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2"/>
    <xf numFmtId="22" fontId="2" fillId="0" borderId="0" xfId="2" applyNumberFormat="1"/>
    <xf numFmtId="43" fontId="0" fillId="0" borderId="0" xfId="4" applyFont="1"/>
    <xf numFmtId="0" fontId="2" fillId="2" borderId="12" xfId="2" applyFill="1" applyBorder="1" applyAlignment="1">
      <alignment horizontal="left" vertical="top"/>
    </xf>
    <xf numFmtId="0" fontId="2" fillId="5" borderId="12" xfId="2" applyFill="1" applyBorder="1" applyAlignment="1">
      <alignment vertical="top"/>
    </xf>
    <xf numFmtId="0" fontId="2" fillId="0" borderId="0" xfId="2" applyAlignment="1">
      <alignment horizontal="left" vertical="top"/>
    </xf>
    <xf numFmtId="0" fontId="2" fillId="3" borderId="12" xfId="2" applyFill="1" applyBorder="1" applyAlignment="1">
      <alignment horizontal="left" vertical="top"/>
    </xf>
    <xf numFmtId="0" fontId="2" fillId="4" borderId="12" xfId="2" applyFill="1" applyBorder="1" applyAlignment="1">
      <alignment horizontal="left" vertical="top"/>
    </xf>
    <xf numFmtId="43" fontId="2" fillId="0" borderId="0" xfId="2" applyNumberFormat="1" applyAlignment="1">
      <alignment vertical="top"/>
    </xf>
    <xf numFmtId="43" fontId="2" fillId="0" borderId="0" xfId="2" applyNumberFormat="1"/>
    <xf numFmtId="43" fontId="0" fillId="0" borderId="0" xfId="4" applyFont="1" applyFill="1"/>
    <xf numFmtId="0" fontId="2" fillId="6" borderId="0" xfId="2" applyFill="1" applyAlignment="1">
      <alignment horizontal="left" vertical="top"/>
    </xf>
    <xf numFmtId="0" fontId="2" fillId="6" borderId="0" xfId="2" applyFill="1" applyAlignment="1">
      <alignment vertical="top"/>
    </xf>
    <xf numFmtId="14" fontId="2" fillId="6" borderId="0" xfId="2" applyNumberFormat="1" applyFill="1" applyAlignment="1">
      <alignment horizontal="right" vertical="top"/>
    </xf>
    <xf numFmtId="22" fontId="0" fillId="0" borderId="0" xfId="0" applyNumberFormat="1"/>
    <xf numFmtId="43" fontId="0" fillId="7" borderId="2" xfId="1" applyFont="1" applyFill="1" applyBorder="1"/>
    <xf numFmtId="43" fontId="0" fillId="7" borderId="3" xfId="1" applyFont="1" applyFill="1" applyBorder="1"/>
    <xf numFmtId="43" fontId="0" fillId="7" borderId="0" xfId="1" applyFont="1" applyFill="1" applyBorder="1"/>
    <xf numFmtId="43" fontId="0" fillId="7" borderId="5" xfId="1" applyFont="1" applyFill="1" applyBorder="1"/>
    <xf numFmtId="164" fontId="0" fillId="7" borderId="0" xfId="3" applyNumberFormat="1" applyFont="1" applyFill="1"/>
    <xf numFmtId="43" fontId="0" fillId="0" borderId="14" xfId="0" applyNumberFormat="1" applyBorder="1"/>
    <xf numFmtId="43" fontId="2" fillId="6" borderId="0" xfId="1" applyFont="1" applyFill="1" applyAlignment="1">
      <alignment horizontal="right" vertical="top"/>
    </xf>
    <xf numFmtId="43" fontId="0" fillId="0" borderId="0" xfId="1" applyFont="1" applyAlignment="1">
      <alignment vertical="top"/>
    </xf>
    <xf numFmtId="43" fontId="2" fillId="0" borderId="0" xfId="1" applyFont="1" applyAlignment="1">
      <alignment vertical="top"/>
    </xf>
    <xf numFmtId="43" fontId="0" fillId="0" borderId="0" xfId="1" applyFont="1"/>
    <xf numFmtId="43" fontId="0" fillId="0" borderId="0" xfId="1" applyFont="1" applyFill="1"/>
    <xf numFmtId="43" fontId="2" fillId="0" borderId="14" xfId="1" applyFont="1" applyBorder="1"/>
    <xf numFmtId="0" fontId="2" fillId="8" borderId="0" xfId="2" applyFill="1"/>
    <xf numFmtId="43" fontId="2" fillId="0" borderId="0" xfId="1" applyFont="1"/>
    <xf numFmtId="43" fontId="0" fillId="8" borderId="0" xfId="1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65" fontId="0" fillId="0" borderId="0" xfId="5" applyNumberFormat="1" applyFont="1"/>
    <xf numFmtId="37" fontId="5" fillId="0" borderId="0" xfId="0" applyNumberFormat="1" applyFont="1"/>
    <xf numFmtId="165" fontId="0" fillId="0" borderId="14" xfId="5" applyNumberFormat="1" applyFont="1" applyBorder="1"/>
    <xf numFmtId="10" fontId="0" fillId="0" borderId="0" xfId="0" applyNumberFormat="1" applyAlignment="1">
      <alignment horizontal="center"/>
    </xf>
    <xf numFmtId="10" fontId="5" fillId="0" borderId="0" xfId="0" applyNumberFormat="1" applyFont="1" applyAlignment="1">
      <alignment horizontal="center"/>
    </xf>
    <xf numFmtId="10" fontId="0" fillId="0" borderId="0" xfId="0" applyNumberFormat="1"/>
    <xf numFmtId="37" fontId="5" fillId="0" borderId="15" xfId="0" applyNumberFormat="1" applyFont="1" applyBorder="1"/>
    <xf numFmtId="0" fontId="7" fillId="0" borderId="0" xfId="0" applyFont="1"/>
    <xf numFmtId="10" fontId="5" fillId="0" borderId="0" xfId="3" applyNumberFormat="1" applyFont="1" applyFill="1"/>
    <xf numFmtId="0" fontId="8" fillId="0" borderId="0" xfId="0" applyFont="1"/>
    <xf numFmtId="10" fontId="0" fillId="0" borderId="0" xfId="3" applyNumberFormat="1" applyFont="1"/>
    <xf numFmtId="10" fontId="5" fillId="0" borderId="0" xfId="0" applyNumberFormat="1" applyFont="1"/>
  </cellXfs>
  <cellStyles count="6">
    <cellStyle name="Comma" xfId="1" builtinId="3"/>
    <cellStyle name="Comma 2" xfId="4" xr:uid="{E75F8212-C0AC-4ACC-B860-E735B8376733}"/>
    <cellStyle name="Currency" xfId="5" builtinId="4"/>
    <cellStyle name="Normal" xfId="0" builtinId="0"/>
    <cellStyle name="Normal 2" xfId="2" xr:uid="{8E254C43-0ED9-41D0-8CBD-5D41BA94A6C3}"/>
    <cellStyle name="Percent" xfId="3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E7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313219</xdr:colOff>
      <xdr:row>13</xdr:row>
      <xdr:rowOff>152095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6EEFB-25AD-3F38-6C35-2FB158114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47619" cy="24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wnatural-my.sharepoint.com/personal/joanne_tegtmeyer_nwnatural_com/Documents/Documents/SAP/SAP%20GUI/AN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wnatural-my.sharepoint.com/personal/joanne_tegtmeyer_nwnatural_com/Documents/Documents/SAP/SAP%20GUI/ANL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1000020</v>
          </cell>
          <cell r="B2" t="str">
            <v>Gill Ranch Storage Gathering Lines (440)</v>
          </cell>
        </row>
        <row r="3">
          <cell r="A3">
            <v>1000164</v>
          </cell>
          <cell r="B3" t="str">
            <v>"Gill Ranch Storage 30"" Trans Line &amp; PG&amp;E Interco</v>
          </cell>
        </row>
        <row r="4">
          <cell r="A4">
            <v>1000168</v>
          </cell>
          <cell r="B4" t="str">
            <v>Gill Ranch Storage Well Site Facilities - 450</v>
          </cell>
        </row>
        <row r="5">
          <cell r="A5">
            <v>1000169</v>
          </cell>
          <cell r="B5" t="str">
            <v>Gill Ranch Storage Well Site Facilities - 450</v>
          </cell>
        </row>
        <row r="6">
          <cell r="A6">
            <v>1000170</v>
          </cell>
          <cell r="B6" t="str">
            <v>Gill Ranch Storage Well Site Facilities - 450</v>
          </cell>
        </row>
        <row r="7">
          <cell r="A7">
            <v>1000171</v>
          </cell>
          <cell r="B7" t="str">
            <v>Gill Ranch Storage Well Site Facilities - 450</v>
          </cell>
        </row>
        <row r="8">
          <cell r="A8">
            <v>1000172</v>
          </cell>
          <cell r="B8" t="str">
            <v>Gill Ranch Storage Well Site Facilities - 450</v>
          </cell>
        </row>
        <row r="9">
          <cell r="A9">
            <v>1000173</v>
          </cell>
          <cell r="B9" t="str">
            <v>Gill Ranch Storage Well Site Facilities - 450</v>
          </cell>
        </row>
        <row r="10">
          <cell r="A10">
            <v>1000174</v>
          </cell>
          <cell r="B10" t="str">
            <v>Gill Ranch Storage Well Site Facilities - 450</v>
          </cell>
        </row>
        <row r="11">
          <cell r="A11">
            <v>1000207</v>
          </cell>
          <cell r="B11" t="str">
            <v/>
          </cell>
        </row>
        <row r="12">
          <cell r="A12">
            <v>1000221</v>
          </cell>
          <cell r="B12" t="str">
            <v/>
          </cell>
        </row>
        <row r="13">
          <cell r="A13">
            <v>1000224</v>
          </cell>
          <cell r="B13" t="str">
            <v/>
          </cell>
        </row>
        <row r="14">
          <cell r="A14">
            <v>1000226</v>
          </cell>
          <cell r="B14" t="str">
            <v/>
          </cell>
        </row>
        <row r="15">
          <cell r="A15">
            <v>1000228</v>
          </cell>
          <cell r="B15" t="str">
            <v>Air Conditioning System</v>
          </cell>
        </row>
        <row r="16">
          <cell r="A16">
            <v>1000230</v>
          </cell>
          <cell r="B16" t="str">
            <v>Air Conditioning System</v>
          </cell>
        </row>
        <row r="17">
          <cell r="A17">
            <v>1000231</v>
          </cell>
          <cell r="B17" t="str">
            <v>Air Conditioning System</v>
          </cell>
        </row>
        <row r="18">
          <cell r="A18">
            <v>1000232</v>
          </cell>
          <cell r="B18" t="str">
            <v>Air Conditioning System</v>
          </cell>
        </row>
        <row r="19">
          <cell r="A19">
            <v>1000235</v>
          </cell>
          <cell r="B19" t="str">
            <v>Compressor Station Valvues</v>
          </cell>
        </row>
        <row r="20">
          <cell r="A20">
            <v>1000238</v>
          </cell>
          <cell r="B20" t="str">
            <v>Gill Ranch Valves</v>
          </cell>
        </row>
        <row r="21">
          <cell r="A21">
            <v>1000239</v>
          </cell>
          <cell r="B21" t="str">
            <v>Office Equipment</v>
          </cell>
        </row>
        <row r="22">
          <cell r="A22">
            <v>1000240</v>
          </cell>
          <cell r="B22" t="str">
            <v>Computer Hardware</v>
          </cell>
        </row>
        <row r="23">
          <cell r="A23">
            <v>1000242</v>
          </cell>
          <cell r="B23" t="str">
            <v>Gill Ranch Valves</v>
          </cell>
        </row>
        <row r="24">
          <cell r="A24">
            <v>1000243</v>
          </cell>
          <cell r="B24" t="str">
            <v>Gill Ranch Valves</v>
          </cell>
        </row>
        <row r="25">
          <cell r="A25">
            <v>1000244</v>
          </cell>
          <cell r="B25" t="str">
            <v>GRS - Mains</v>
          </cell>
        </row>
        <row r="26">
          <cell r="A26">
            <v>1000245</v>
          </cell>
          <cell r="B26" t="str">
            <v>GRS - Wells</v>
          </cell>
        </row>
        <row r="27">
          <cell r="A27">
            <v>1000246</v>
          </cell>
          <cell r="B27" t="str">
            <v>Lease</v>
          </cell>
        </row>
        <row r="28">
          <cell r="A28">
            <v>1000250</v>
          </cell>
          <cell r="B28" t="str">
            <v>Computer Equipment</v>
          </cell>
        </row>
        <row r="29">
          <cell r="A29">
            <v>1000252</v>
          </cell>
          <cell r="B29" t="str">
            <v/>
          </cell>
        </row>
        <row r="30">
          <cell r="A30">
            <v>1000253</v>
          </cell>
          <cell r="B30" t="str">
            <v/>
          </cell>
        </row>
        <row r="31">
          <cell r="A31">
            <v>1000254</v>
          </cell>
          <cell r="B31" t="str">
            <v/>
          </cell>
        </row>
        <row r="32">
          <cell r="A32">
            <v>1000255</v>
          </cell>
          <cell r="B32" t="str">
            <v/>
          </cell>
        </row>
        <row r="33">
          <cell r="A33">
            <v>1000256</v>
          </cell>
          <cell r="B33" t="str">
            <v>Lease</v>
          </cell>
        </row>
        <row r="34">
          <cell r="A34">
            <v>1000257</v>
          </cell>
          <cell r="B34" t="str">
            <v>Computer Equipment</v>
          </cell>
        </row>
        <row r="35">
          <cell r="A35">
            <v>1000020</v>
          </cell>
          <cell r="B35" t="str">
            <v>OR Conversion</v>
          </cell>
        </row>
        <row r="36">
          <cell r="A36">
            <v>1000164</v>
          </cell>
          <cell r="B36" t="str">
            <v>Coos Bay District Mass</v>
          </cell>
        </row>
        <row r="37">
          <cell r="A37">
            <v>1000168</v>
          </cell>
          <cell r="B37" t="str">
            <v>Coos Bay District Mass</v>
          </cell>
        </row>
        <row r="38">
          <cell r="A38">
            <v>1000169</v>
          </cell>
          <cell r="B38" t="str">
            <v>OR Conversion</v>
          </cell>
        </row>
        <row r="39">
          <cell r="A39">
            <v>1000170</v>
          </cell>
          <cell r="B39" t="str">
            <v>OR Conversion</v>
          </cell>
        </row>
        <row r="40">
          <cell r="A40">
            <v>1000171</v>
          </cell>
          <cell r="B40" t="str">
            <v>OR Conversion</v>
          </cell>
        </row>
        <row r="41">
          <cell r="A41">
            <v>1000172</v>
          </cell>
          <cell r="B41" t="str">
            <v>OR Conversion</v>
          </cell>
        </row>
        <row r="42">
          <cell r="A42">
            <v>1000173</v>
          </cell>
          <cell r="B42" t="str">
            <v>OR Conversion</v>
          </cell>
        </row>
        <row r="43">
          <cell r="A43">
            <v>1000174</v>
          </cell>
          <cell r="B43" t="str">
            <v>GASCO OFFICE BUILDING - Buildings</v>
          </cell>
        </row>
        <row r="44">
          <cell r="A44">
            <v>1000207</v>
          </cell>
          <cell r="B44" t="str">
            <v>OR Conversion</v>
          </cell>
        </row>
        <row r="45">
          <cell r="A45">
            <v>1000221</v>
          </cell>
          <cell r="B45" t="str">
            <v>OR Conversion</v>
          </cell>
        </row>
        <row r="46">
          <cell r="A46">
            <v>1000224</v>
          </cell>
          <cell r="B46" t="str">
            <v>Eugene Office Buildings</v>
          </cell>
        </row>
        <row r="47">
          <cell r="A47">
            <v>1000226</v>
          </cell>
          <cell r="B47" t="str">
            <v>SALEM SERVICE CENTER - Buildings</v>
          </cell>
        </row>
        <row r="48">
          <cell r="A48">
            <v>1000228</v>
          </cell>
          <cell r="B48" t="str">
            <v>CENTRAL SERVICE CENTER - BUILIDINGS STATION E SV</v>
          </cell>
        </row>
        <row r="49">
          <cell r="A49">
            <v>1000230</v>
          </cell>
          <cell r="B49" t="str">
            <v>Mt. Scott Service Center Buildings</v>
          </cell>
        </row>
        <row r="50">
          <cell r="A50">
            <v>1000231</v>
          </cell>
          <cell r="B50" t="str">
            <v>OR Conversion</v>
          </cell>
        </row>
        <row r="51">
          <cell r="A51">
            <v>1000232</v>
          </cell>
          <cell r="B51" t="str">
            <v>OR Conversion</v>
          </cell>
        </row>
        <row r="52">
          <cell r="A52">
            <v>1000235</v>
          </cell>
          <cell r="B52" t="str">
            <v>OR Conversion</v>
          </cell>
        </row>
        <row r="53">
          <cell r="A53">
            <v>1000238</v>
          </cell>
          <cell r="B53" t="str">
            <v>Eugene Office Buildings</v>
          </cell>
        </row>
        <row r="54">
          <cell r="A54">
            <v>1000239</v>
          </cell>
          <cell r="B54" t="str">
            <v>OR Conversion</v>
          </cell>
        </row>
        <row r="55">
          <cell r="A55">
            <v>1000240</v>
          </cell>
          <cell r="B55" t="str">
            <v>Lincoln City Service Center Buildings</v>
          </cell>
        </row>
        <row r="56">
          <cell r="A56">
            <v>1000242</v>
          </cell>
          <cell r="B56" t="str">
            <v>OR Conversion</v>
          </cell>
        </row>
        <row r="57">
          <cell r="A57">
            <v>1000243</v>
          </cell>
          <cell r="B57" t="str">
            <v>OR Conversion</v>
          </cell>
        </row>
        <row r="58">
          <cell r="A58">
            <v>1000244</v>
          </cell>
          <cell r="B58" t="str">
            <v>OR Conversion</v>
          </cell>
        </row>
        <row r="59">
          <cell r="A59">
            <v>1000245</v>
          </cell>
          <cell r="B59" t="str">
            <v>Parkrose Service Center Buildings</v>
          </cell>
        </row>
        <row r="60">
          <cell r="A60">
            <v>1000246</v>
          </cell>
          <cell r="B60" t="str">
            <v>Eugene Office Buildings</v>
          </cell>
        </row>
        <row r="61">
          <cell r="A61">
            <v>1000250</v>
          </cell>
          <cell r="B61" t="str">
            <v>Mt. Scott Service Center Buildings</v>
          </cell>
        </row>
        <row r="62">
          <cell r="A62">
            <v>1000252</v>
          </cell>
          <cell r="B62" t="str">
            <v>Mt. Scott Service Center Buildings</v>
          </cell>
        </row>
        <row r="63">
          <cell r="A63">
            <v>1000253</v>
          </cell>
          <cell r="B63" t="str">
            <v>Parkrose Service Center Buildings</v>
          </cell>
        </row>
        <row r="64">
          <cell r="A64">
            <v>1000254</v>
          </cell>
          <cell r="B64" t="str">
            <v>Sunset Service Center Buildings</v>
          </cell>
        </row>
        <row r="65">
          <cell r="A65">
            <v>1000255</v>
          </cell>
          <cell r="B65" t="str">
            <v>SALEM SERVICE CENTER - Buildings</v>
          </cell>
        </row>
        <row r="66">
          <cell r="A66">
            <v>1000256</v>
          </cell>
          <cell r="B66" t="str">
            <v>Eugene Office Buildings - OLD</v>
          </cell>
        </row>
        <row r="67">
          <cell r="A67">
            <v>1000257</v>
          </cell>
          <cell r="B67" t="str">
            <v>OR Conversion</v>
          </cell>
        </row>
        <row r="68">
          <cell r="A68">
            <v>1001077</v>
          </cell>
          <cell r="B68" t="str">
            <v>Mt. Scott Service Center Buildings</v>
          </cell>
        </row>
        <row r="69">
          <cell r="A69">
            <v>1001078</v>
          </cell>
          <cell r="B69" t="str">
            <v>Eugene Office Buildings - OLD</v>
          </cell>
        </row>
        <row r="70">
          <cell r="A70">
            <v>1001079</v>
          </cell>
          <cell r="B70" t="str">
            <v>Mt. Scott Service Center Buildings</v>
          </cell>
        </row>
        <row r="71">
          <cell r="A71">
            <v>1001080</v>
          </cell>
          <cell r="B71" t="str">
            <v>Mt. Scott Service Center Buildings</v>
          </cell>
        </row>
        <row r="72">
          <cell r="A72">
            <v>1001081</v>
          </cell>
          <cell r="B72" t="str">
            <v>N G B NW FLANDERS - Buildings</v>
          </cell>
        </row>
        <row r="73">
          <cell r="A73">
            <v>1001082</v>
          </cell>
          <cell r="B73" t="str">
            <v>PARKING STR BLOCK 24 - Buildings</v>
          </cell>
        </row>
        <row r="74">
          <cell r="A74">
            <v>1001083</v>
          </cell>
          <cell r="B74" t="str">
            <v>Eugene Office Buildings - OLD</v>
          </cell>
        </row>
        <row r="75">
          <cell r="A75">
            <v>1001084</v>
          </cell>
          <cell r="B75" t="str">
            <v>Lincoln City Service Center Buildings</v>
          </cell>
        </row>
        <row r="76">
          <cell r="A76">
            <v>1001085</v>
          </cell>
          <cell r="B76" t="str">
            <v>GARAGE BUILDINGS - Buildings</v>
          </cell>
        </row>
        <row r="77">
          <cell r="A77">
            <v>1001086</v>
          </cell>
          <cell r="B77" t="str">
            <v>N G B NW FLANDERS - Buildings</v>
          </cell>
        </row>
        <row r="78">
          <cell r="A78">
            <v>1001087</v>
          </cell>
          <cell r="B78" t="str">
            <v>Mt. Scott Service Center Buildings</v>
          </cell>
        </row>
        <row r="79">
          <cell r="A79">
            <v>1001088</v>
          </cell>
          <cell r="B79" t="str">
            <v>N G B NW FLANDERS - Buildings</v>
          </cell>
        </row>
        <row r="80">
          <cell r="A80">
            <v>1001089</v>
          </cell>
          <cell r="B80" t="str">
            <v>SALEM PLANT OLD - Buildings</v>
          </cell>
        </row>
        <row r="81">
          <cell r="A81">
            <v>1001090</v>
          </cell>
          <cell r="B81" t="str">
            <v>N G B NW FLANDERS - Buildings</v>
          </cell>
        </row>
        <row r="82">
          <cell r="A82">
            <v>1001091</v>
          </cell>
          <cell r="B82" t="str">
            <v>N G B NW FLANDERS - Buildings</v>
          </cell>
        </row>
        <row r="83">
          <cell r="A83">
            <v>1001092</v>
          </cell>
          <cell r="B83" t="str">
            <v>Lincoln City Service Center Buildings</v>
          </cell>
        </row>
        <row r="84">
          <cell r="A84">
            <v>1001093</v>
          </cell>
          <cell r="B84" t="str">
            <v>N G B NW FLANDERS - Buildings</v>
          </cell>
        </row>
        <row r="85">
          <cell r="A85">
            <v>1001094</v>
          </cell>
          <cell r="B85" t="str">
            <v>N G B NW FLANDERS - Buildings</v>
          </cell>
        </row>
        <row r="86">
          <cell r="A86">
            <v>1001095</v>
          </cell>
          <cell r="B86" t="str">
            <v>N G B NW FLANDERS - Buildings</v>
          </cell>
        </row>
        <row r="87">
          <cell r="A87">
            <v>1001096</v>
          </cell>
          <cell r="B87" t="str">
            <v>N G B NW FLANDERS - Buildings</v>
          </cell>
        </row>
        <row r="88">
          <cell r="A88">
            <v>1001097</v>
          </cell>
          <cell r="B88" t="str">
            <v>Eugene Office Buildings - OLD</v>
          </cell>
        </row>
        <row r="89">
          <cell r="A89">
            <v>1001098</v>
          </cell>
          <cell r="B89" t="str">
            <v>GARAGE BUILDINGS - Buildings</v>
          </cell>
        </row>
        <row r="90">
          <cell r="A90">
            <v>1001099</v>
          </cell>
          <cell r="B90" t="str">
            <v>Eugene Office Buildings - OLD</v>
          </cell>
        </row>
        <row r="91">
          <cell r="A91">
            <v>1001100</v>
          </cell>
          <cell r="B91" t="str">
            <v>N G B NW FLANDERS - Buildings</v>
          </cell>
        </row>
        <row r="92">
          <cell r="A92">
            <v>1001101</v>
          </cell>
          <cell r="B92" t="str">
            <v>Eugene Office Buildings - OLD</v>
          </cell>
        </row>
        <row r="93">
          <cell r="A93">
            <v>1001102</v>
          </cell>
          <cell r="B93" t="str">
            <v>N G B NW FLANDERS - Buildings</v>
          </cell>
        </row>
        <row r="94">
          <cell r="A94">
            <v>1001103</v>
          </cell>
          <cell r="B94" t="str">
            <v>N G B NW FLANDERS - Buildings</v>
          </cell>
        </row>
        <row r="95">
          <cell r="A95">
            <v>1001104</v>
          </cell>
          <cell r="B95" t="str">
            <v>Eugene Office Buildings - OLD</v>
          </cell>
        </row>
        <row r="96">
          <cell r="A96">
            <v>1001105</v>
          </cell>
          <cell r="B96" t="str">
            <v>N G B NW FLANDERS - Buildings</v>
          </cell>
        </row>
        <row r="97">
          <cell r="A97">
            <v>1001106</v>
          </cell>
          <cell r="B97" t="str">
            <v>Sunset Service Center Buildings</v>
          </cell>
        </row>
        <row r="98">
          <cell r="A98">
            <v>1001107</v>
          </cell>
          <cell r="B98" t="str">
            <v>N G B NW FLANDERS - Buildings</v>
          </cell>
        </row>
        <row r="99">
          <cell r="A99">
            <v>1001108</v>
          </cell>
          <cell r="B99" t="str">
            <v>N G B NW FLANDERS - Buildings</v>
          </cell>
        </row>
        <row r="100">
          <cell r="A100">
            <v>1001109</v>
          </cell>
          <cell r="B100" t="str">
            <v>N G B NW FLANDERS - Buildings</v>
          </cell>
        </row>
        <row r="101">
          <cell r="A101">
            <v>1001110</v>
          </cell>
          <cell r="B101" t="str">
            <v>GASCO DOCKS - GENERAL PLANT</v>
          </cell>
        </row>
        <row r="102">
          <cell r="A102">
            <v>1001111</v>
          </cell>
          <cell r="B102" t="str">
            <v>N G B NW FLANDERS - Buildings</v>
          </cell>
        </row>
        <row r="103">
          <cell r="A103">
            <v>1001131</v>
          </cell>
          <cell r="B103" t="str">
            <v>GASCO STRUCTURES</v>
          </cell>
        </row>
        <row r="104">
          <cell r="A104">
            <v>1001132</v>
          </cell>
          <cell r="B104" t="str">
            <v>GASCO DOCKS - GENERAL PLANT</v>
          </cell>
        </row>
        <row r="105">
          <cell r="A105">
            <v>1001134</v>
          </cell>
          <cell r="B105" t="str">
            <v>ASTORIA SERVICE CENTER - BUILDINGS</v>
          </cell>
        </row>
        <row r="106">
          <cell r="A106">
            <v>1001137</v>
          </cell>
          <cell r="B106" t="str">
            <v>ASTORIA SERVICE CENTER - BUILDINGS</v>
          </cell>
        </row>
        <row r="107">
          <cell r="A107">
            <v>1001179</v>
          </cell>
          <cell r="B107" t="str">
            <v>GARAGE BUILDINGS - Buildings</v>
          </cell>
        </row>
        <row r="108">
          <cell r="A108">
            <v>1001180</v>
          </cell>
          <cell r="B108" t="str">
            <v>Eugene Office Buildings - OLD</v>
          </cell>
        </row>
        <row r="109">
          <cell r="A109">
            <v>1001181</v>
          </cell>
          <cell r="B109" t="str">
            <v>N G B NW FLANDERS - Buildings</v>
          </cell>
        </row>
        <row r="110">
          <cell r="A110">
            <v>1001182</v>
          </cell>
          <cell r="B110" t="str">
            <v>N G B NW FLANDERS - Buildings</v>
          </cell>
        </row>
        <row r="111">
          <cell r="A111">
            <v>1001183</v>
          </cell>
          <cell r="B111" t="str">
            <v>N G B NW FLANDERS - Buildings</v>
          </cell>
        </row>
        <row r="112">
          <cell r="A112">
            <v>1001184</v>
          </cell>
          <cell r="B112" t="str">
            <v>N G B NW FLANDERS - Buildings</v>
          </cell>
        </row>
        <row r="113">
          <cell r="A113">
            <v>1001185</v>
          </cell>
          <cell r="B113" t="str">
            <v>N G B NW FLANDERS - Buildings</v>
          </cell>
        </row>
        <row r="114">
          <cell r="A114">
            <v>1001186</v>
          </cell>
          <cell r="B114" t="str">
            <v>Lincoln City Service Center Buildings</v>
          </cell>
        </row>
        <row r="115">
          <cell r="A115">
            <v>1001187</v>
          </cell>
          <cell r="B115" t="str">
            <v>N G B NW FLANDERS - Buildings</v>
          </cell>
        </row>
        <row r="116">
          <cell r="A116">
            <v>1001188</v>
          </cell>
          <cell r="B116" t="str">
            <v>Eugene Office Buildings - OLD</v>
          </cell>
        </row>
        <row r="117">
          <cell r="A117">
            <v>1001189</v>
          </cell>
          <cell r="B117" t="str">
            <v>Eugene Office Buildings</v>
          </cell>
        </row>
        <row r="118">
          <cell r="A118">
            <v>1001190</v>
          </cell>
          <cell r="B118" t="str">
            <v>ASTORIA SERVICE CENTER - BUILDINGS</v>
          </cell>
        </row>
        <row r="119">
          <cell r="A119">
            <v>1001191</v>
          </cell>
          <cell r="B119" t="str">
            <v>N G B NW FLANDERS - Buildings</v>
          </cell>
        </row>
        <row r="120">
          <cell r="A120">
            <v>1001192</v>
          </cell>
          <cell r="B120" t="str">
            <v>Sunset Service Center Buildings</v>
          </cell>
        </row>
        <row r="121">
          <cell r="A121">
            <v>1001193</v>
          </cell>
          <cell r="B121" t="str">
            <v>GARAGE BUILDINGS - Buildings</v>
          </cell>
        </row>
        <row r="122">
          <cell r="A122">
            <v>1001194</v>
          </cell>
          <cell r="B122" t="str">
            <v>The Dalles Shop Buildings</v>
          </cell>
        </row>
        <row r="123">
          <cell r="A123">
            <v>1001195</v>
          </cell>
          <cell r="B123" t="str">
            <v>N G B NW FLANDERS - Buildings</v>
          </cell>
        </row>
        <row r="124">
          <cell r="A124">
            <v>1001196</v>
          </cell>
          <cell r="B124" t="str">
            <v>GENERAL PLANT STRUCTURES AND IMPROVEMENTS - Buildi</v>
          </cell>
        </row>
        <row r="125">
          <cell r="A125">
            <v>1001197</v>
          </cell>
          <cell r="B125" t="str">
            <v>GARAGE BUILDINGS - Buildings</v>
          </cell>
        </row>
        <row r="126">
          <cell r="A126">
            <v>1001198</v>
          </cell>
          <cell r="B126" t="str">
            <v>N G B NW FLANDERS - Buildings</v>
          </cell>
        </row>
        <row r="127">
          <cell r="A127">
            <v>1001199</v>
          </cell>
          <cell r="B127" t="str">
            <v>Mt. Scott Service Center Buildings</v>
          </cell>
        </row>
        <row r="128">
          <cell r="A128">
            <v>1001200</v>
          </cell>
          <cell r="B128" t="str">
            <v>GARAGE BUILDINGS - Buildings</v>
          </cell>
        </row>
        <row r="129">
          <cell r="A129">
            <v>1001201</v>
          </cell>
          <cell r="B129" t="str">
            <v>ASTORIA SERVICE CENTER - BUILDINGS</v>
          </cell>
        </row>
        <row r="130">
          <cell r="A130">
            <v>1001203</v>
          </cell>
          <cell r="B130" t="str">
            <v>Mt. Scott Service Center Buildings</v>
          </cell>
        </row>
        <row r="131">
          <cell r="A131">
            <v>1001204</v>
          </cell>
          <cell r="B131" t="str">
            <v>N G B NW FLANDERS - Buildings</v>
          </cell>
        </row>
        <row r="132">
          <cell r="A132">
            <v>1001205</v>
          </cell>
          <cell r="B132" t="str">
            <v>N G B NW FLANDERS - Buildings</v>
          </cell>
        </row>
        <row r="133">
          <cell r="A133">
            <v>1001206</v>
          </cell>
          <cell r="B133" t="str">
            <v>Mt. Scott Service Center Buildings</v>
          </cell>
        </row>
        <row r="134">
          <cell r="A134">
            <v>1001207</v>
          </cell>
          <cell r="B134" t="str">
            <v>N G B NW FLANDERS - Buildings</v>
          </cell>
        </row>
        <row r="135">
          <cell r="A135">
            <v>1001208</v>
          </cell>
          <cell r="B135" t="str">
            <v>N G B NW FLANDERS - Buildings</v>
          </cell>
        </row>
        <row r="136">
          <cell r="A136">
            <v>1001209</v>
          </cell>
          <cell r="B136" t="str">
            <v>N G B NW FLANDERS - Buildings</v>
          </cell>
        </row>
        <row r="137">
          <cell r="A137">
            <v>1001210</v>
          </cell>
          <cell r="B137" t="str">
            <v>Mt. Scott Service Center Buildings</v>
          </cell>
        </row>
        <row r="138">
          <cell r="A138">
            <v>1001211</v>
          </cell>
          <cell r="B138" t="str">
            <v>GASCO OFFICE BUILDING - Buildings</v>
          </cell>
        </row>
        <row r="139">
          <cell r="A139">
            <v>1001212</v>
          </cell>
          <cell r="B139" t="str">
            <v>N G B NW FLANDERS - Buildings</v>
          </cell>
        </row>
        <row r="140">
          <cell r="A140">
            <v>1001213</v>
          </cell>
          <cell r="B140" t="str">
            <v>GARAGE BUILDINGS - Buildings</v>
          </cell>
        </row>
        <row r="141">
          <cell r="A141">
            <v>1001214</v>
          </cell>
          <cell r="B141" t="str">
            <v>Sunset Service Center Buildings</v>
          </cell>
        </row>
        <row r="142">
          <cell r="A142">
            <v>1001215</v>
          </cell>
          <cell r="B142" t="str">
            <v>SALEM SERVICE CENTER - Buildings</v>
          </cell>
        </row>
        <row r="143">
          <cell r="A143">
            <v>1001216</v>
          </cell>
          <cell r="B143" t="str">
            <v>GENERAL PLANT STRUCTURES AND IMPROVEMENTS - Buildi</v>
          </cell>
        </row>
        <row r="144">
          <cell r="A144">
            <v>1001217</v>
          </cell>
          <cell r="B144" t="str">
            <v>ASTORIA SERVICE CENTER - BUILDINGS</v>
          </cell>
        </row>
        <row r="145">
          <cell r="A145">
            <v>1001218</v>
          </cell>
          <cell r="B145" t="str">
            <v>N G B NW FLANDERS - Buildings</v>
          </cell>
        </row>
        <row r="146">
          <cell r="A146">
            <v>1001219</v>
          </cell>
          <cell r="B146" t="str">
            <v>N G B NW FLANDERS - Buildings</v>
          </cell>
        </row>
        <row r="147">
          <cell r="A147">
            <v>1001220</v>
          </cell>
          <cell r="B147" t="str">
            <v>Sunset Service Center Buildings</v>
          </cell>
        </row>
        <row r="148">
          <cell r="A148">
            <v>1001221</v>
          </cell>
          <cell r="B148" t="str">
            <v>N G B NW FLANDERS - Buildings</v>
          </cell>
        </row>
        <row r="149">
          <cell r="A149">
            <v>1001222</v>
          </cell>
          <cell r="B149" t="str">
            <v>N G B NW FLANDERS - Buildings</v>
          </cell>
        </row>
        <row r="150">
          <cell r="A150">
            <v>1001224</v>
          </cell>
          <cell r="B150" t="str">
            <v>Sunset Service Center Buildings</v>
          </cell>
        </row>
        <row r="151">
          <cell r="A151">
            <v>1001252</v>
          </cell>
          <cell r="B151" t="str">
            <v>GASCO DOCKS - GENERAL PLANT</v>
          </cell>
        </row>
        <row r="152">
          <cell r="A152">
            <v>1001256</v>
          </cell>
          <cell r="B152" t="str">
            <v>SALEM SERVICE CENTER - Buildings</v>
          </cell>
        </row>
        <row r="153">
          <cell r="A153">
            <v>1001258</v>
          </cell>
          <cell r="B153" t="str">
            <v>GENERAL PLANT STRUCTURES AND IMPROVEMENTS - Buildi</v>
          </cell>
        </row>
        <row r="154">
          <cell r="A154">
            <v>1001260</v>
          </cell>
          <cell r="B154" t="str">
            <v>SALEM SERVICE CENTER - Buildings</v>
          </cell>
        </row>
        <row r="155">
          <cell r="A155">
            <v>1001304</v>
          </cell>
          <cell r="B155" t="str">
            <v>N G B NW FLANDERS - Buildings</v>
          </cell>
        </row>
        <row r="156">
          <cell r="A156">
            <v>1001305</v>
          </cell>
          <cell r="B156" t="str">
            <v>The Dalles Shop Buildings</v>
          </cell>
        </row>
        <row r="157">
          <cell r="A157">
            <v>1001306</v>
          </cell>
          <cell r="B157" t="str">
            <v>PARKING STR BLOCK 16 - Buildings</v>
          </cell>
        </row>
        <row r="158">
          <cell r="A158">
            <v>1001307</v>
          </cell>
          <cell r="B158" t="str">
            <v>Mt. Scott Service Center Buildings</v>
          </cell>
        </row>
        <row r="159">
          <cell r="A159">
            <v>1001308</v>
          </cell>
          <cell r="B159" t="str">
            <v>GARAGE BUILDINGS - Buildings</v>
          </cell>
        </row>
        <row r="160">
          <cell r="A160">
            <v>1001309</v>
          </cell>
          <cell r="B160" t="str">
            <v>Mt. Scott Service Center Buildings</v>
          </cell>
        </row>
        <row r="161">
          <cell r="A161">
            <v>1001310</v>
          </cell>
          <cell r="B161" t="str">
            <v>Sunset Service Center Buildings</v>
          </cell>
        </row>
        <row r="162">
          <cell r="A162">
            <v>1001311</v>
          </cell>
          <cell r="B162" t="str">
            <v>Sunset Service Center Buildings</v>
          </cell>
        </row>
        <row r="163">
          <cell r="A163">
            <v>1001312</v>
          </cell>
          <cell r="B163" t="str">
            <v>N G B NW FLANDERS - Buildings</v>
          </cell>
        </row>
        <row r="164">
          <cell r="A164">
            <v>1001313</v>
          </cell>
          <cell r="B164" t="str">
            <v>Sunset Service Center Buildings</v>
          </cell>
        </row>
        <row r="165">
          <cell r="A165">
            <v>1001314</v>
          </cell>
          <cell r="B165" t="str">
            <v>N G B NW FLANDERS - Buildings</v>
          </cell>
        </row>
        <row r="166">
          <cell r="A166">
            <v>1001315</v>
          </cell>
          <cell r="B166" t="str">
            <v>Mt. Scott Service Center Buildings</v>
          </cell>
        </row>
        <row r="167">
          <cell r="A167">
            <v>1001316</v>
          </cell>
          <cell r="B167" t="str">
            <v>SALEM SERVICE CENTER - Buildings</v>
          </cell>
        </row>
        <row r="168">
          <cell r="A168">
            <v>1001317</v>
          </cell>
          <cell r="B168" t="str">
            <v>N G B NW FLANDERS - Buildings</v>
          </cell>
        </row>
        <row r="169">
          <cell r="A169">
            <v>1001318</v>
          </cell>
          <cell r="B169" t="str">
            <v>Mt. Scott Service Center Buildings</v>
          </cell>
        </row>
        <row r="170">
          <cell r="A170">
            <v>1001319</v>
          </cell>
          <cell r="B170" t="str">
            <v>Sunset Service Center Buildings</v>
          </cell>
        </row>
        <row r="171">
          <cell r="A171">
            <v>1001320</v>
          </cell>
          <cell r="B171" t="str">
            <v>N G B NW FLANDERS - Buildings</v>
          </cell>
        </row>
        <row r="172">
          <cell r="A172">
            <v>1001321</v>
          </cell>
          <cell r="B172" t="str">
            <v>PARKING STR BLOCK 16 - Buildings</v>
          </cell>
        </row>
        <row r="173">
          <cell r="A173">
            <v>1001322</v>
          </cell>
          <cell r="B173" t="str">
            <v>N G B NW FLANDERS - Buildings</v>
          </cell>
        </row>
        <row r="174">
          <cell r="A174">
            <v>1001323</v>
          </cell>
          <cell r="B174" t="str">
            <v>OR Conversion</v>
          </cell>
        </row>
        <row r="175">
          <cell r="A175">
            <v>1001324</v>
          </cell>
          <cell r="B175" t="str">
            <v>Sunset Service Center Buildings</v>
          </cell>
        </row>
        <row r="176">
          <cell r="A176">
            <v>1001325</v>
          </cell>
          <cell r="B176" t="str">
            <v>N G B NW FLANDERS - Buildings</v>
          </cell>
        </row>
        <row r="177">
          <cell r="A177">
            <v>1001326</v>
          </cell>
          <cell r="B177" t="str">
            <v>Lincoln City Service Center Buildings</v>
          </cell>
        </row>
        <row r="178">
          <cell r="A178">
            <v>1001328</v>
          </cell>
          <cell r="B178" t="str">
            <v>N G B NW FLANDERS - Buildings</v>
          </cell>
        </row>
        <row r="179">
          <cell r="A179">
            <v>1001329</v>
          </cell>
          <cell r="B179" t="str">
            <v>N G B NW FLANDERS - Buildings</v>
          </cell>
        </row>
        <row r="180">
          <cell r="A180">
            <v>1001330</v>
          </cell>
          <cell r="B180" t="str">
            <v>ASTORIA SERVICE CENTER - BUILDINGS</v>
          </cell>
        </row>
        <row r="181">
          <cell r="A181">
            <v>1001331</v>
          </cell>
          <cell r="B181" t="str">
            <v>N G B NW FLANDERS - Buildings</v>
          </cell>
        </row>
        <row r="182">
          <cell r="A182">
            <v>1001332</v>
          </cell>
          <cell r="B182" t="str">
            <v>N G B NW FLANDERS - Buildings</v>
          </cell>
        </row>
        <row r="183">
          <cell r="A183">
            <v>1001333</v>
          </cell>
          <cell r="B183" t="str">
            <v>GASCO OFFICE BUILDING - Buildings</v>
          </cell>
        </row>
        <row r="184">
          <cell r="A184">
            <v>1001334</v>
          </cell>
          <cell r="B184" t="str">
            <v>SALEM SERVICE CENTER - Buildings</v>
          </cell>
        </row>
        <row r="185">
          <cell r="A185">
            <v>1001358</v>
          </cell>
          <cell r="B185" t="str">
            <v>GASCO STRUCTURES</v>
          </cell>
        </row>
        <row r="186">
          <cell r="A186">
            <v>1001359</v>
          </cell>
          <cell r="B186" t="str">
            <v>GASCO DOCKS - GENERAL PLANT</v>
          </cell>
        </row>
        <row r="187">
          <cell r="A187">
            <v>1001365</v>
          </cell>
          <cell r="B187" t="str">
            <v>N G B NW FLANDERS - Buildings</v>
          </cell>
        </row>
        <row r="188">
          <cell r="A188">
            <v>1001386</v>
          </cell>
          <cell r="B188" t="str">
            <v>GASCO OFFICE BUILDING - Buildings</v>
          </cell>
        </row>
        <row r="189">
          <cell r="A189">
            <v>1001387</v>
          </cell>
          <cell r="B189" t="str">
            <v>N G B NW FLANDERS - Buildings</v>
          </cell>
        </row>
        <row r="190">
          <cell r="A190">
            <v>1001388</v>
          </cell>
          <cell r="B190" t="str">
            <v>GARAGE BUILDINGS - Buildings</v>
          </cell>
        </row>
        <row r="191">
          <cell r="A191">
            <v>1001389</v>
          </cell>
          <cell r="B191" t="str">
            <v>ASTORIA SERVICE CENTER - BUILDINGS</v>
          </cell>
        </row>
        <row r="192">
          <cell r="A192">
            <v>1001390</v>
          </cell>
          <cell r="B192" t="str">
            <v>N G B NW FLANDERS - Buildings</v>
          </cell>
        </row>
        <row r="193">
          <cell r="A193">
            <v>1001391</v>
          </cell>
          <cell r="B193" t="str">
            <v>Lincoln City Service Center Buildings</v>
          </cell>
        </row>
        <row r="194">
          <cell r="A194">
            <v>1001393</v>
          </cell>
          <cell r="B194" t="str">
            <v>ASTORIA SERVICE CENTER - BUILDINGS</v>
          </cell>
        </row>
        <row r="195">
          <cell r="A195">
            <v>1001396</v>
          </cell>
          <cell r="B195" t="str">
            <v>GENERAL PLANT STRUCTURES AND IMPROVEMENTS - Buildi</v>
          </cell>
        </row>
        <row r="196">
          <cell r="A196">
            <v>1001397</v>
          </cell>
          <cell r="B196" t="str">
            <v>N G B NW FLANDERS - Buildings</v>
          </cell>
        </row>
        <row r="197">
          <cell r="A197">
            <v>1001398</v>
          </cell>
          <cell r="B197" t="str">
            <v>ASTORIA SERVICE CENTER - BUILDINGS</v>
          </cell>
        </row>
        <row r="198">
          <cell r="A198">
            <v>1001399</v>
          </cell>
          <cell r="B198" t="str">
            <v>N G B NW FLANDERS - Buildings</v>
          </cell>
        </row>
        <row r="199">
          <cell r="A199">
            <v>1001400</v>
          </cell>
          <cell r="B199" t="str">
            <v>Mt. Scott Service Center Buildings</v>
          </cell>
        </row>
        <row r="200">
          <cell r="A200">
            <v>1001401</v>
          </cell>
          <cell r="B200" t="str">
            <v>Parkrose Service Center Buildings</v>
          </cell>
        </row>
        <row r="201">
          <cell r="A201">
            <v>1001403</v>
          </cell>
          <cell r="B201" t="str">
            <v>SALEM SERVICE CENTER - Buildings</v>
          </cell>
        </row>
        <row r="202">
          <cell r="A202">
            <v>1001405</v>
          </cell>
          <cell r="B202" t="str">
            <v>Mt. Scott Service Center Buildings</v>
          </cell>
        </row>
        <row r="203">
          <cell r="A203">
            <v>1001435</v>
          </cell>
          <cell r="B203" t="str">
            <v>GASCO DOCKS - GENERAL PLANT</v>
          </cell>
        </row>
        <row r="204">
          <cell r="A204">
            <v>1001454</v>
          </cell>
          <cell r="B204" t="str">
            <v>Eugene Office Buildings - OLD</v>
          </cell>
        </row>
        <row r="205">
          <cell r="A205">
            <v>1001456</v>
          </cell>
          <cell r="B205" t="str">
            <v>N G B NW FLANDERS - Buildings</v>
          </cell>
        </row>
        <row r="206">
          <cell r="A206">
            <v>1001457</v>
          </cell>
          <cell r="B206" t="str">
            <v>GARAGE BUILDINGS - Buildings</v>
          </cell>
        </row>
        <row r="207">
          <cell r="A207">
            <v>1001458</v>
          </cell>
          <cell r="B207" t="str">
            <v>N G B NW FLANDERS - Buildings</v>
          </cell>
        </row>
        <row r="208">
          <cell r="A208">
            <v>1001459</v>
          </cell>
          <cell r="B208" t="str">
            <v>GARAGE BUILDINGS - Buildings</v>
          </cell>
        </row>
        <row r="209">
          <cell r="A209">
            <v>1001460</v>
          </cell>
          <cell r="B209" t="str">
            <v>SALEM SERVICE CENTER - Buildings</v>
          </cell>
        </row>
        <row r="210">
          <cell r="A210">
            <v>1001461</v>
          </cell>
          <cell r="B210" t="str">
            <v>GENERAL PLANT STRUCTURES AND IMPROVEMENTS - Buildi</v>
          </cell>
        </row>
        <row r="211">
          <cell r="A211">
            <v>1001462</v>
          </cell>
          <cell r="B211" t="str">
            <v>Sunset Service Center Buildings</v>
          </cell>
        </row>
        <row r="212">
          <cell r="A212">
            <v>1001464</v>
          </cell>
          <cell r="B212" t="str">
            <v>GARAGE BUILDINGS - Buildings</v>
          </cell>
        </row>
        <row r="213">
          <cell r="A213">
            <v>1001465</v>
          </cell>
          <cell r="B213" t="str">
            <v>SALEM SERVICE CENTER - Buildings</v>
          </cell>
        </row>
        <row r="214">
          <cell r="A214">
            <v>1001466</v>
          </cell>
          <cell r="B214" t="str">
            <v>Sunset Service Center Buildings</v>
          </cell>
        </row>
        <row r="215">
          <cell r="A215">
            <v>1001469</v>
          </cell>
          <cell r="B215" t="str">
            <v>Sunset Service Center Buildings</v>
          </cell>
        </row>
        <row r="216">
          <cell r="A216">
            <v>1001470</v>
          </cell>
          <cell r="B216" t="str">
            <v>SALEM SERVICE CENTER - Buildings</v>
          </cell>
        </row>
        <row r="217">
          <cell r="A217">
            <v>1001471</v>
          </cell>
          <cell r="B217" t="str">
            <v>GARAGE BUILDINGS - Buildings</v>
          </cell>
        </row>
        <row r="218">
          <cell r="A218">
            <v>1001472</v>
          </cell>
          <cell r="B218" t="str">
            <v>SALEM SERVICE CENTER - Buildings</v>
          </cell>
        </row>
        <row r="219">
          <cell r="A219">
            <v>1001474</v>
          </cell>
          <cell r="B219" t="str">
            <v>Sunset Service Center Buildings</v>
          </cell>
        </row>
        <row r="220">
          <cell r="A220">
            <v>1001475</v>
          </cell>
          <cell r="B220" t="str">
            <v>SALEM SERVICE CENTER - Buildings</v>
          </cell>
        </row>
        <row r="221">
          <cell r="A221">
            <v>1001476</v>
          </cell>
          <cell r="B221" t="str">
            <v>GARAGE AT GASCO - Buildings</v>
          </cell>
        </row>
        <row r="222">
          <cell r="A222">
            <v>1001477</v>
          </cell>
          <cell r="B222" t="str">
            <v>Lincoln City Service Center Buildings</v>
          </cell>
        </row>
        <row r="223">
          <cell r="A223">
            <v>1001478</v>
          </cell>
          <cell r="B223" t="str">
            <v>N G B NW FLANDERS - Buildings</v>
          </cell>
        </row>
        <row r="224">
          <cell r="A224">
            <v>1001479</v>
          </cell>
          <cell r="B224" t="str">
            <v>N G B NW FLANDERS - Buildings</v>
          </cell>
        </row>
        <row r="225">
          <cell r="A225">
            <v>1001480</v>
          </cell>
          <cell r="B225" t="str">
            <v>Sunset Service Center Buildings</v>
          </cell>
        </row>
        <row r="226">
          <cell r="A226">
            <v>1001481</v>
          </cell>
          <cell r="B226" t="str">
            <v>Eugene Office Buildings - OLD</v>
          </cell>
        </row>
        <row r="227">
          <cell r="A227">
            <v>1001482</v>
          </cell>
          <cell r="B227" t="str">
            <v>N G B NW FLANDERS - Buildings</v>
          </cell>
        </row>
        <row r="228">
          <cell r="A228">
            <v>1001483</v>
          </cell>
          <cell r="B228" t="str">
            <v>N G B NW FLANDERS - Buildings</v>
          </cell>
        </row>
        <row r="229">
          <cell r="A229">
            <v>1001484</v>
          </cell>
          <cell r="B229" t="str">
            <v>GASCO OFFICE BUILDING - Buildings</v>
          </cell>
        </row>
        <row r="230">
          <cell r="A230">
            <v>1001486</v>
          </cell>
          <cell r="B230" t="str">
            <v>N G B NW FLANDERS - Buildings</v>
          </cell>
        </row>
        <row r="231">
          <cell r="A231">
            <v>1001487</v>
          </cell>
          <cell r="B231" t="str">
            <v>N G B NW FLANDERS - Buildings</v>
          </cell>
        </row>
        <row r="232">
          <cell r="A232">
            <v>1001488</v>
          </cell>
          <cell r="B232" t="str">
            <v>N G B NW FLANDERS - Buildings</v>
          </cell>
        </row>
        <row r="233">
          <cell r="A233">
            <v>1001491</v>
          </cell>
          <cell r="B233" t="str">
            <v>ASTORIA SERVICE CENTER - BUILDINGS</v>
          </cell>
        </row>
        <row r="234">
          <cell r="A234">
            <v>1001492</v>
          </cell>
          <cell r="B234" t="str">
            <v>GARAGE BUILDINGS - Buildings</v>
          </cell>
        </row>
        <row r="235">
          <cell r="A235">
            <v>1001494</v>
          </cell>
          <cell r="B235" t="str">
            <v>N G B NW FLANDERS - Buildings</v>
          </cell>
        </row>
        <row r="236">
          <cell r="A236">
            <v>1001495</v>
          </cell>
          <cell r="B236" t="str">
            <v>N G B NW FLANDERS - Buildings</v>
          </cell>
        </row>
        <row r="237">
          <cell r="A237">
            <v>1001496</v>
          </cell>
          <cell r="B237" t="str">
            <v>GARAGE AT GASCO - Buildings</v>
          </cell>
        </row>
        <row r="238">
          <cell r="A238">
            <v>1001497</v>
          </cell>
          <cell r="B238" t="str">
            <v>N G B NW FLANDERS - Buildings</v>
          </cell>
        </row>
        <row r="239">
          <cell r="A239">
            <v>1001499</v>
          </cell>
          <cell r="B239" t="str">
            <v>GARAGE AT GASCO - Buildings</v>
          </cell>
        </row>
        <row r="240">
          <cell r="A240">
            <v>1001500</v>
          </cell>
          <cell r="B240" t="str">
            <v>GARAGE AT GASCO - Buildings</v>
          </cell>
        </row>
        <row r="241">
          <cell r="A241">
            <v>1001501</v>
          </cell>
          <cell r="B241" t="str">
            <v>GARAGE AT GASCO - Buildings</v>
          </cell>
        </row>
        <row r="242">
          <cell r="A242">
            <v>1001502</v>
          </cell>
          <cell r="B242" t="str">
            <v>Lincoln City Service Center Buildings</v>
          </cell>
        </row>
        <row r="243">
          <cell r="A243">
            <v>1001503</v>
          </cell>
          <cell r="B243" t="str">
            <v>GASCO DOCKS - GENERAL PLANT</v>
          </cell>
        </row>
        <row r="244">
          <cell r="A244">
            <v>1001504</v>
          </cell>
          <cell r="B244" t="str">
            <v>GARAGE AT GASCO - Buildings</v>
          </cell>
        </row>
        <row r="245">
          <cell r="A245">
            <v>1001505</v>
          </cell>
          <cell r="B245" t="str">
            <v>N G B NW FLANDERS - Buildings</v>
          </cell>
        </row>
        <row r="246">
          <cell r="A246">
            <v>1001518</v>
          </cell>
          <cell r="B246" t="str">
            <v>GASCO STRUCTURES</v>
          </cell>
        </row>
        <row r="247">
          <cell r="A247">
            <v>1001519</v>
          </cell>
          <cell r="B247" t="str">
            <v>GASCO STRUCTURES</v>
          </cell>
        </row>
        <row r="248">
          <cell r="A248">
            <v>1001520</v>
          </cell>
          <cell r="B248" t="str">
            <v>GASCO DOCKS - GENERAL PLANT</v>
          </cell>
        </row>
        <row r="249">
          <cell r="A249">
            <v>1001565</v>
          </cell>
          <cell r="B249" t="str">
            <v>GARAGE BUILDINGS - Buildings</v>
          </cell>
        </row>
        <row r="250">
          <cell r="A250">
            <v>1001566</v>
          </cell>
          <cell r="B250" t="str">
            <v>ASTORIA SERVICE CENTER - BUILDINGS</v>
          </cell>
        </row>
        <row r="251">
          <cell r="A251">
            <v>1001567</v>
          </cell>
          <cell r="B251" t="str">
            <v>The Dalles Shop Buildings</v>
          </cell>
        </row>
        <row r="252">
          <cell r="A252">
            <v>1001568</v>
          </cell>
          <cell r="B252" t="str">
            <v>Lincoln City Service Center Buildings</v>
          </cell>
        </row>
        <row r="253">
          <cell r="A253">
            <v>1001570</v>
          </cell>
          <cell r="B253" t="str">
            <v>ASTORIA SERVICE CENTER - BUILDINGS</v>
          </cell>
        </row>
        <row r="254">
          <cell r="A254">
            <v>1001571</v>
          </cell>
          <cell r="B254" t="str">
            <v>N G B NW FLANDERS - Buildings</v>
          </cell>
        </row>
        <row r="255">
          <cell r="A255">
            <v>1001572</v>
          </cell>
          <cell r="B255" t="str">
            <v>GARAGE BUILDINGS - Buildings</v>
          </cell>
        </row>
        <row r="256">
          <cell r="A256">
            <v>1001573</v>
          </cell>
          <cell r="B256" t="str">
            <v>GARAGE BUILDINGS - Buildings</v>
          </cell>
        </row>
        <row r="257">
          <cell r="A257">
            <v>1001574</v>
          </cell>
          <cell r="B257" t="str">
            <v>N G B NW FLANDERS - Buildings</v>
          </cell>
        </row>
        <row r="258">
          <cell r="A258">
            <v>1001576</v>
          </cell>
          <cell r="B258" t="str">
            <v>N G B NW FLANDERS - Buildings</v>
          </cell>
        </row>
        <row r="259">
          <cell r="A259">
            <v>1001577</v>
          </cell>
          <cell r="B259" t="str">
            <v>N G B NW FLANDERS - Buildings</v>
          </cell>
        </row>
        <row r="260">
          <cell r="A260">
            <v>1001578</v>
          </cell>
          <cell r="B260" t="str">
            <v>N G B NW FLANDERS - Buildings</v>
          </cell>
        </row>
        <row r="261">
          <cell r="A261">
            <v>1001579</v>
          </cell>
          <cell r="B261" t="str">
            <v>N G B NW FLANDERS - Buildings</v>
          </cell>
        </row>
        <row r="262">
          <cell r="A262">
            <v>1001580</v>
          </cell>
          <cell r="B262" t="str">
            <v>N G B NW FLANDERS - Buildings</v>
          </cell>
        </row>
        <row r="263">
          <cell r="A263">
            <v>1001581</v>
          </cell>
          <cell r="B263" t="str">
            <v>N G B NW FLANDERS - Buildings</v>
          </cell>
        </row>
        <row r="264">
          <cell r="A264">
            <v>1001582</v>
          </cell>
          <cell r="B264" t="str">
            <v>N G B NW FLANDERS - Buildings</v>
          </cell>
        </row>
        <row r="265">
          <cell r="A265">
            <v>1001583</v>
          </cell>
          <cell r="B265" t="str">
            <v>ASTORIA SERVICE CENTER - BUILDINGS</v>
          </cell>
        </row>
        <row r="266">
          <cell r="A266">
            <v>1001584</v>
          </cell>
          <cell r="B266" t="str">
            <v>ASTORIA SERVICE CENTER - BUILDINGS</v>
          </cell>
        </row>
        <row r="267">
          <cell r="A267">
            <v>1001585</v>
          </cell>
          <cell r="B267" t="str">
            <v>GARAGE BUILDINGS - Buildings</v>
          </cell>
        </row>
        <row r="268">
          <cell r="A268">
            <v>1001586</v>
          </cell>
          <cell r="B268" t="str">
            <v>N G B NW FLANDERS - Buildings</v>
          </cell>
        </row>
        <row r="269">
          <cell r="A269">
            <v>1001588</v>
          </cell>
          <cell r="B269" t="str">
            <v>N G B NW FLANDERS - Buildings</v>
          </cell>
        </row>
        <row r="270">
          <cell r="A270">
            <v>1001607</v>
          </cell>
          <cell r="B270" t="str">
            <v>N G B NW FLANDERS - Buildings</v>
          </cell>
        </row>
        <row r="271">
          <cell r="A271">
            <v>1001609</v>
          </cell>
          <cell r="B271" t="str">
            <v>GASCO STRUCTURES</v>
          </cell>
        </row>
        <row r="272">
          <cell r="A272">
            <v>1001610</v>
          </cell>
          <cell r="B272" t="str">
            <v>GASCO STRUCTURES</v>
          </cell>
        </row>
        <row r="273">
          <cell r="A273">
            <v>1001611</v>
          </cell>
          <cell r="B273" t="str">
            <v>GASCO STRUCTURES</v>
          </cell>
        </row>
        <row r="274">
          <cell r="A274">
            <v>1001626</v>
          </cell>
          <cell r="B274" t="str">
            <v>N G B NW FLANDERS - Buildings</v>
          </cell>
        </row>
        <row r="275">
          <cell r="A275">
            <v>1001647</v>
          </cell>
          <cell r="B275" t="str">
            <v>N G B NW FLANDERS - Buildings</v>
          </cell>
        </row>
        <row r="276">
          <cell r="A276">
            <v>1001648</v>
          </cell>
          <cell r="B276" t="str">
            <v>ONE PACIFIC SQUARE - Buildings</v>
          </cell>
        </row>
        <row r="277">
          <cell r="A277">
            <v>1001649</v>
          </cell>
          <cell r="B277" t="str">
            <v>SALEM SERVICE CENTER - Buildings</v>
          </cell>
        </row>
        <row r="278">
          <cell r="A278">
            <v>1001650</v>
          </cell>
          <cell r="B278" t="str">
            <v>N G B NW FLANDERS - Buildings</v>
          </cell>
        </row>
        <row r="279">
          <cell r="A279">
            <v>1001651</v>
          </cell>
          <cell r="B279" t="str">
            <v>Mt. Scott Service Center Buildings</v>
          </cell>
        </row>
        <row r="280">
          <cell r="A280">
            <v>1001653</v>
          </cell>
          <cell r="B280" t="str">
            <v>Lincoln City Service Center Buildings</v>
          </cell>
        </row>
        <row r="281">
          <cell r="A281">
            <v>1001654</v>
          </cell>
          <cell r="B281" t="str">
            <v>N G B NW FLANDERS - Buildings</v>
          </cell>
        </row>
        <row r="282">
          <cell r="A282">
            <v>1001657</v>
          </cell>
          <cell r="B282" t="str">
            <v>Lincoln City Service Center Buildings</v>
          </cell>
        </row>
        <row r="283">
          <cell r="A283">
            <v>1001658</v>
          </cell>
          <cell r="B283" t="str">
            <v>Lincoln City Service Center Buildings</v>
          </cell>
        </row>
        <row r="284">
          <cell r="A284">
            <v>1001659</v>
          </cell>
          <cell r="B284" t="str">
            <v>N G B NW FLANDERS - Buildings</v>
          </cell>
        </row>
        <row r="285">
          <cell r="A285">
            <v>1001661</v>
          </cell>
          <cell r="B285" t="str">
            <v>Lincoln City Service Center Buildings</v>
          </cell>
        </row>
        <row r="286">
          <cell r="A286">
            <v>1001662</v>
          </cell>
          <cell r="B286" t="str">
            <v>N G B NW FLANDERS - Buildings</v>
          </cell>
        </row>
        <row r="287">
          <cell r="A287">
            <v>1001663</v>
          </cell>
          <cell r="B287" t="str">
            <v>N G B NW FLANDERS - Buildings</v>
          </cell>
        </row>
        <row r="288">
          <cell r="A288">
            <v>1001665</v>
          </cell>
          <cell r="B288" t="str">
            <v>N G B NW FLANDERS - Buildings</v>
          </cell>
        </row>
        <row r="289">
          <cell r="A289">
            <v>1001666</v>
          </cell>
          <cell r="B289" t="str">
            <v>N G B NW FLANDERS - Buildings</v>
          </cell>
        </row>
        <row r="290">
          <cell r="A290">
            <v>1001668</v>
          </cell>
          <cell r="B290" t="str">
            <v>N G B NW FLANDERS - Buildings</v>
          </cell>
        </row>
        <row r="291">
          <cell r="A291">
            <v>1001669</v>
          </cell>
          <cell r="B291" t="str">
            <v>GARAGE BUILDINGS - Buildings</v>
          </cell>
        </row>
        <row r="292">
          <cell r="A292">
            <v>1001670</v>
          </cell>
          <cell r="B292" t="str">
            <v>N G B NW FLANDERS - Buildings</v>
          </cell>
        </row>
        <row r="293">
          <cell r="A293">
            <v>1001671</v>
          </cell>
          <cell r="B293" t="str">
            <v>Lincoln City Service Center Buildings</v>
          </cell>
        </row>
        <row r="294">
          <cell r="A294">
            <v>1001672</v>
          </cell>
          <cell r="B294" t="str">
            <v>N G B NW FLANDERS - Buildings</v>
          </cell>
        </row>
        <row r="295">
          <cell r="A295">
            <v>1001673</v>
          </cell>
          <cell r="B295" t="str">
            <v>N G B NW FLANDERS - Buildings</v>
          </cell>
        </row>
        <row r="296">
          <cell r="A296">
            <v>1001675</v>
          </cell>
          <cell r="B296" t="str">
            <v>SALEM SERVICE CENTER - Buildings</v>
          </cell>
        </row>
        <row r="297">
          <cell r="A297">
            <v>1001676</v>
          </cell>
          <cell r="B297" t="str">
            <v>Lincoln City Service Center Buildings</v>
          </cell>
        </row>
        <row r="298">
          <cell r="A298">
            <v>1001677</v>
          </cell>
          <cell r="B298" t="str">
            <v>N G B NW FLANDERS - Buildings</v>
          </cell>
        </row>
        <row r="299">
          <cell r="A299">
            <v>1001678</v>
          </cell>
          <cell r="B299" t="str">
            <v>N G B NW FLANDERS - Buildings</v>
          </cell>
        </row>
        <row r="300">
          <cell r="A300">
            <v>1001679</v>
          </cell>
          <cell r="B300" t="str">
            <v>N G B NW FLANDERS - Buildings</v>
          </cell>
        </row>
        <row r="301">
          <cell r="A301">
            <v>1001680</v>
          </cell>
          <cell r="B301" t="str">
            <v>N G B NW FLANDERS - Buildings</v>
          </cell>
        </row>
        <row r="302">
          <cell r="A302">
            <v>1001681</v>
          </cell>
          <cell r="B302" t="str">
            <v>GARAGE BUILDINGS - Buildings</v>
          </cell>
        </row>
        <row r="303">
          <cell r="A303">
            <v>1001682</v>
          </cell>
          <cell r="B303" t="str">
            <v>N G B NW FLANDERS - Buildings</v>
          </cell>
        </row>
        <row r="304">
          <cell r="A304">
            <v>1001684</v>
          </cell>
          <cell r="B304" t="str">
            <v>GASCO DOCKS - GENERAL PLANT</v>
          </cell>
        </row>
        <row r="305">
          <cell r="A305">
            <v>1001685</v>
          </cell>
          <cell r="B305" t="str">
            <v>N G B NW FLANDERS - Buildings</v>
          </cell>
        </row>
        <row r="306">
          <cell r="A306">
            <v>1001687</v>
          </cell>
          <cell r="B306" t="str">
            <v>N G B NW FLANDERS - Buildings</v>
          </cell>
        </row>
        <row r="307">
          <cell r="A307">
            <v>1001688</v>
          </cell>
          <cell r="B307" t="str">
            <v>N G B NW FLANDERS - Buildings</v>
          </cell>
        </row>
        <row r="308">
          <cell r="A308">
            <v>1001689</v>
          </cell>
          <cell r="B308" t="str">
            <v>GASCO DOCKS - GENERAL PLANT</v>
          </cell>
        </row>
        <row r="309">
          <cell r="A309">
            <v>1001703</v>
          </cell>
          <cell r="B309" t="str">
            <v>GASCO DOCKS - GENERAL PLANT</v>
          </cell>
        </row>
        <row r="310">
          <cell r="A310">
            <v>1001704</v>
          </cell>
          <cell r="B310" t="str">
            <v>GASCO DOCKS - GENERAL PLANT</v>
          </cell>
        </row>
        <row r="311">
          <cell r="A311">
            <v>1001705</v>
          </cell>
          <cell r="B311" t="str">
            <v>GASCO DOCKS - GENERAL PLANT</v>
          </cell>
        </row>
        <row r="312">
          <cell r="A312">
            <v>1001732</v>
          </cell>
          <cell r="B312" t="str">
            <v>N G B NW FLANDERS - Buildings</v>
          </cell>
        </row>
        <row r="313">
          <cell r="A313">
            <v>1001733</v>
          </cell>
          <cell r="B313" t="str">
            <v>N G B NW FLANDERS - Buildings</v>
          </cell>
        </row>
        <row r="314">
          <cell r="A314">
            <v>1001734</v>
          </cell>
          <cell r="B314" t="str">
            <v>N G B NW FLANDERS - Buildings</v>
          </cell>
        </row>
        <row r="315">
          <cell r="A315">
            <v>1001735</v>
          </cell>
          <cell r="B315" t="str">
            <v>N G B NW FLANDERS - Buildings</v>
          </cell>
        </row>
        <row r="316">
          <cell r="A316">
            <v>1001737</v>
          </cell>
          <cell r="B316" t="str">
            <v>Mt. Scott Service Center Buildings</v>
          </cell>
        </row>
        <row r="317">
          <cell r="A317">
            <v>1001738</v>
          </cell>
          <cell r="B317" t="str">
            <v>Lincoln City Service Center Buildings</v>
          </cell>
        </row>
        <row r="318">
          <cell r="A318">
            <v>1001739</v>
          </cell>
          <cell r="B318" t="str">
            <v>N G B NW FLANDERS - Buildings</v>
          </cell>
        </row>
        <row r="319">
          <cell r="A319">
            <v>1001740</v>
          </cell>
          <cell r="B319" t="str">
            <v>N G B NW FLANDERS - Buildings</v>
          </cell>
        </row>
        <row r="320">
          <cell r="A320">
            <v>1001741</v>
          </cell>
          <cell r="B320" t="str">
            <v>GARAGE BUILDINGS - Buildings</v>
          </cell>
        </row>
        <row r="321">
          <cell r="A321">
            <v>1001742</v>
          </cell>
          <cell r="B321" t="str">
            <v>N G B NW FLANDERS - Buildings</v>
          </cell>
        </row>
        <row r="322">
          <cell r="A322">
            <v>1001743</v>
          </cell>
          <cell r="B322" t="str">
            <v>N G B NW FLANDERS - Buildings</v>
          </cell>
        </row>
        <row r="323">
          <cell r="A323">
            <v>1001744</v>
          </cell>
          <cell r="B323" t="str">
            <v>N G B NW FLANDERS - Buildings</v>
          </cell>
        </row>
        <row r="324">
          <cell r="A324">
            <v>1001745</v>
          </cell>
          <cell r="B324" t="str">
            <v>N G B NW FLANDERS - Buildings</v>
          </cell>
        </row>
        <row r="325">
          <cell r="A325">
            <v>1001746</v>
          </cell>
          <cell r="B325" t="str">
            <v>GARAGE AT GASCO - Buildings</v>
          </cell>
        </row>
        <row r="326">
          <cell r="A326">
            <v>1001748</v>
          </cell>
          <cell r="B326" t="str">
            <v>Sunset Service Center Buildings</v>
          </cell>
        </row>
        <row r="327">
          <cell r="A327">
            <v>1001749</v>
          </cell>
          <cell r="B327" t="str">
            <v>SALEM SERVICE CENTER - Buildings</v>
          </cell>
        </row>
        <row r="328">
          <cell r="A328">
            <v>1001750</v>
          </cell>
          <cell r="B328" t="str">
            <v>N G B NW FLANDERS - Buildings</v>
          </cell>
        </row>
        <row r="329">
          <cell r="A329">
            <v>1001751</v>
          </cell>
          <cell r="B329" t="str">
            <v>Sunset Service Center Buildings</v>
          </cell>
        </row>
        <row r="330">
          <cell r="A330">
            <v>1001752</v>
          </cell>
          <cell r="B330" t="str">
            <v>N G B NW FLANDERS - Buildings</v>
          </cell>
        </row>
        <row r="331">
          <cell r="A331">
            <v>1001753</v>
          </cell>
          <cell r="B331" t="str">
            <v>N G B NW FLANDERS - Buildings</v>
          </cell>
        </row>
        <row r="332">
          <cell r="A332">
            <v>1001754</v>
          </cell>
          <cell r="B332" t="str">
            <v>N G B NW FLANDERS - Buildings</v>
          </cell>
        </row>
        <row r="333">
          <cell r="A333">
            <v>1001755</v>
          </cell>
          <cell r="B333" t="str">
            <v>N G B NW FLANDERS - Buildings</v>
          </cell>
        </row>
        <row r="334">
          <cell r="A334">
            <v>1001756</v>
          </cell>
          <cell r="B334" t="str">
            <v>GARAGE BUILDINGS - Buildings</v>
          </cell>
        </row>
        <row r="335">
          <cell r="A335">
            <v>1001757</v>
          </cell>
          <cell r="B335" t="str">
            <v>GARAGE BUILDINGS - Buildings</v>
          </cell>
        </row>
        <row r="336">
          <cell r="A336">
            <v>1001758</v>
          </cell>
          <cell r="B336" t="str">
            <v>Lincoln City Service Center Buildings</v>
          </cell>
        </row>
        <row r="337">
          <cell r="A337">
            <v>1001759</v>
          </cell>
          <cell r="B337" t="str">
            <v>ASTORIA SERVICE CENTER - BUILDINGS</v>
          </cell>
        </row>
        <row r="338">
          <cell r="A338">
            <v>1001760</v>
          </cell>
          <cell r="B338" t="str">
            <v>SALEM SERVICE CENTER - Buildings</v>
          </cell>
        </row>
        <row r="339">
          <cell r="A339">
            <v>1001761</v>
          </cell>
          <cell r="B339" t="str">
            <v>GARAGE BUILDINGS - Buildings</v>
          </cell>
        </row>
        <row r="340">
          <cell r="A340">
            <v>1001764</v>
          </cell>
          <cell r="B340" t="str">
            <v>N G B NW FLANDERS - Buildings</v>
          </cell>
        </row>
        <row r="341">
          <cell r="A341">
            <v>1001793</v>
          </cell>
          <cell r="B341" t="str">
            <v>N G B NW FLANDERS - Buildings</v>
          </cell>
        </row>
        <row r="342">
          <cell r="A342">
            <v>1001794</v>
          </cell>
          <cell r="B342" t="str">
            <v>SALEM SERVICE CENTER - Buildings</v>
          </cell>
        </row>
        <row r="343">
          <cell r="A343">
            <v>1001795</v>
          </cell>
          <cell r="B343" t="str">
            <v>PARKING STR BLOCK 17 - Buildings</v>
          </cell>
        </row>
        <row r="344">
          <cell r="A344">
            <v>1001797</v>
          </cell>
          <cell r="B344" t="str">
            <v>N G B NW FLANDERS - Buildings</v>
          </cell>
        </row>
        <row r="345">
          <cell r="A345">
            <v>1001798</v>
          </cell>
          <cell r="B345" t="str">
            <v>N G B NW FLANDERS - Buildings</v>
          </cell>
        </row>
        <row r="346">
          <cell r="A346">
            <v>1001800</v>
          </cell>
          <cell r="B346" t="str">
            <v>Mt. Scott Service Center Buildings</v>
          </cell>
        </row>
        <row r="347">
          <cell r="A347">
            <v>1001801</v>
          </cell>
          <cell r="B347" t="str">
            <v>GARAGE BUILDINGS - Buildings</v>
          </cell>
        </row>
        <row r="348">
          <cell r="A348">
            <v>1001802</v>
          </cell>
          <cell r="B348" t="str">
            <v>Sunset Service Center Buildings</v>
          </cell>
        </row>
        <row r="349">
          <cell r="A349">
            <v>1001803</v>
          </cell>
          <cell r="B349" t="str">
            <v>Eugene Office Buildings - OLD</v>
          </cell>
        </row>
        <row r="350">
          <cell r="A350">
            <v>1001805</v>
          </cell>
          <cell r="B350" t="str">
            <v>SALEM SERVICE CENTER - Buildings</v>
          </cell>
        </row>
        <row r="351">
          <cell r="A351">
            <v>1001806</v>
          </cell>
          <cell r="B351" t="str">
            <v>N G B NW FLANDERS - Buildings</v>
          </cell>
        </row>
        <row r="352">
          <cell r="A352">
            <v>1001807</v>
          </cell>
          <cell r="B352" t="str">
            <v>N G B NW FLANDERS - Buildings</v>
          </cell>
        </row>
        <row r="353">
          <cell r="A353">
            <v>1001808</v>
          </cell>
          <cell r="B353" t="str">
            <v>N G B NW FLANDERS - Buildings</v>
          </cell>
        </row>
        <row r="354">
          <cell r="A354">
            <v>1001809</v>
          </cell>
          <cell r="B354" t="str">
            <v>Sunset Service Center Buildings</v>
          </cell>
        </row>
        <row r="355">
          <cell r="A355">
            <v>1001810</v>
          </cell>
          <cell r="B355" t="str">
            <v>Mt. Scott Service Center Buildings</v>
          </cell>
        </row>
        <row r="356">
          <cell r="A356">
            <v>1001811</v>
          </cell>
          <cell r="B356" t="str">
            <v>GARAGE BUILDINGS - Buildings</v>
          </cell>
        </row>
        <row r="357">
          <cell r="A357">
            <v>1001812</v>
          </cell>
          <cell r="B357" t="str">
            <v>Eugene Office Buildings - OLD</v>
          </cell>
        </row>
        <row r="358">
          <cell r="A358">
            <v>1001813</v>
          </cell>
          <cell r="B358" t="str">
            <v>GARAGE BUILDINGS - Buildings</v>
          </cell>
        </row>
        <row r="359">
          <cell r="A359">
            <v>1001814</v>
          </cell>
          <cell r="B359" t="str">
            <v>Mt. Scott Service Center Buildings</v>
          </cell>
        </row>
        <row r="360">
          <cell r="A360">
            <v>1001815</v>
          </cell>
          <cell r="B360" t="str">
            <v>Mt. Scott Service Center Buildings</v>
          </cell>
        </row>
        <row r="361">
          <cell r="A361">
            <v>1001816</v>
          </cell>
          <cell r="B361" t="str">
            <v>N G B NW FLANDERS - Buildings</v>
          </cell>
        </row>
        <row r="362">
          <cell r="A362">
            <v>1001817</v>
          </cell>
          <cell r="B362" t="str">
            <v>SALEM SERVICE CENTER - Buildings</v>
          </cell>
        </row>
        <row r="363">
          <cell r="A363">
            <v>1001819</v>
          </cell>
          <cell r="B363" t="str">
            <v>Mt. Scott Service Center Buildings</v>
          </cell>
        </row>
        <row r="364">
          <cell r="A364">
            <v>1001820</v>
          </cell>
          <cell r="B364" t="str">
            <v>Sunset Service Center Buildings</v>
          </cell>
        </row>
        <row r="365">
          <cell r="A365">
            <v>1001821</v>
          </cell>
          <cell r="B365" t="str">
            <v>N G B NW FLANDERS - Buildings</v>
          </cell>
        </row>
        <row r="366">
          <cell r="A366">
            <v>1001822</v>
          </cell>
          <cell r="B366" t="str">
            <v>N G B NW FLANDERS - Buildings</v>
          </cell>
        </row>
        <row r="367">
          <cell r="A367">
            <v>1001823</v>
          </cell>
          <cell r="B367" t="str">
            <v>GARAGE BUILDINGS - Buildings</v>
          </cell>
        </row>
        <row r="368">
          <cell r="A368">
            <v>1001825</v>
          </cell>
          <cell r="B368" t="str">
            <v>N G B NW FLANDERS - Buildings</v>
          </cell>
        </row>
        <row r="369">
          <cell r="A369">
            <v>1001826</v>
          </cell>
          <cell r="B369" t="str">
            <v>Eugene Office Buildings - OLD</v>
          </cell>
        </row>
        <row r="370">
          <cell r="A370">
            <v>1001827</v>
          </cell>
          <cell r="B370" t="str">
            <v>Mt. Scott Service Center Buildings</v>
          </cell>
        </row>
        <row r="371">
          <cell r="A371">
            <v>1001828</v>
          </cell>
          <cell r="B371" t="str">
            <v>N G B NW FLANDERS - Buildings</v>
          </cell>
        </row>
        <row r="372">
          <cell r="A372">
            <v>1001829</v>
          </cell>
          <cell r="B372" t="str">
            <v>N G B NW FLANDERS - Buildings</v>
          </cell>
        </row>
        <row r="373">
          <cell r="A373">
            <v>1001830</v>
          </cell>
          <cell r="B373" t="str">
            <v>N G B NW FLANDERS - Buildings</v>
          </cell>
        </row>
        <row r="374">
          <cell r="A374">
            <v>1001831</v>
          </cell>
          <cell r="B374" t="str">
            <v>N G B NW FLANDERS - Buildings</v>
          </cell>
        </row>
        <row r="375">
          <cell r="A375">
            <v>1001832</v>
          </cell>
          <cell r="B375" t="str">
            <v>N G B NW FLANDERS - Buildings</v>
          </cell>
        </row>
        <row r="376">
          <cell r="A376">
            <v>1001833</v>
          </cell>
          <cell r="B376" t="str">
            <v>N G B NW FLANDERS - Buildings</v>
          </cell>
        </row>
        <row r="377">
          <cell r="A377">
            <v>1001834</v>
          </cell>
          <cell r="B377" t="str">
            <v>N G B NW FLANDERS - Buildings</v>
          </cell>
        </row>
        <row r="378">
          <cell r="A378">
            <v>1001835</v>
          </cell>
          <cell r="B378" t="str">
            <v>Eugene Office Buildings - OLD</v>
          </cell>
        </row>
        <row r="379">
          <cell r="A379">
            <v>1001837</v>
          </cell>
          <cell r="B379" t="str">
            <v>N G B NW FLANDERS - Buildings</v>
          </cell>
        </row>
        <row r="380">
          <cell r="A380">
            <v>1001838</v>
          </cell>
          <cell r="B380" t="str">
            <v>N G B NW FLANDERS - Buildings</v>
          </cell>
        </row>
        <row r="381">
          <cell r="A381">
            <v>1001839</v>
          </cell>
          <cell r="B381" t="str">
            <v>PARKING STR BLOCK 17 - Buildings</v>
          </cell>
        </row>
        <row r="382">
          <cell r="A382">
            <v>1001840</v>
          </cell>
          <cell r="B382" t="str">
            <v>PARKING STR BLOCK 17 - Buildings</v>
          </cell>
        </row>
        <row r="383">
          <cell r="A383">
            <v>1001841</v>
          </cell>
          <cell r="B383" t="str">
            <v>N G B NW FLANDERS - Buildings</v>
          </cell>
        </row>
        <row r="384">
          <cell r="A384">
            <v>1001842</v>
          </cell>
          <cell r="B384" t="str">
            <v>SALEM SERVICE CENTER - Buildings</v>
          </cell>
        </row>
        <row r="385">
          <cell r="A385">
            <v>1001843</v>
          </cell>
          <cell r="B385" t="str">
            <v>N G B NW FLANDERS - Buildings</v>
          </cell>
        </row>
        <row r="386">
          <cell r="A386">
            <v>1001844</v>
          </cell>
          <cell r="B386" t="str">
            <v>Sunset Service Center Buildings</v>
          </cell>
        </row>
        <row r="387">
          <cell r="A387">
            <v>1001845</v>
          </cell>
          <cell r="B387" t="str">
            <v>SALEM SERVICE CENTER - Buildings</v>
          </cell>
        </row>
        <row r="388">
          <cell r="A388">
            <v>1001846</v>
          </cell>
          <cell r="B388" t="str">
            <v>Mt. Scott Service Center Buildings</v>
          </cell>
        </row>
        <row r="389">
          <cell r="A389">
            <v>1001848</v>
          </cell>
          <cell r="B389" t="str">
            <v>Lincoln City Service Center Buildings</v>
          </cell>
        </row>
        <row r="390">
          <cell r="A390">
            <v>1001850</v>
          </cell>
          <cell r="B390" t="str">
            <v>N G B NW FLANDERS - Buildings</v>
          </cell>
        </row>
        <row r="391">
          <cell r="A391">
            <v>1001867</v>
          </cell>
          <cell r="B391" t="str">
            <v>SALEM SERVICE CENTER - Buildings</v>
          </cell>
        </row>
        <row r="392">
          <cell r="A392">
            <v>1001868</v>
          </cell>
          <cell r="B392" t="str">
            <v>N G B NW FLANDERS - Buildings</v>
          </cell>
        </row>
        <row r="393">
          <cell r="A393">
            <v>1001869</v>
          </cell>
          <cell r="B393" t="str">
            <v>Sunset Service Center Buildings</v>
          </cell>
        </row>
        <row r="394">
          <cell r="A394">
            <v>1001870</v>
          </cell>
          <cell r="B394" t="str">
            <v>N G B NW FLANDERS - Buildings</v>
          </cell>
        </row>
        <row r="395">
          <cell r="A395">
            <v>1001871</v>
          </cell>
          <cell r="B395" t="str">
            <v>N G B NW FLANDERS - Buildings</v>
          </cell>
        </row>
        <row r="396">
          <cell r="A396">
            <v>1001872</v>
          </cell>
          <cell r="B396" t="str">
            <v>N G B NW FLANDERS - Buildings</v>
          </cell>
        </row>
        <row r="397">
          <cell r="A397">
            <v>1001873</v>
          </cell>
          <cell r="B397" t="str">
            <v>N G B NW FLANDERS - Buildings</v>
          </cell>
        </row>
        <row r="398">
          <cell r="A398">
            <v>1001874</v>
          </cell>
          <cell r="B398" t="str">
            <v>Mt. Scott Service Center Buildings</v>
          </cell>
        </row>
        <row r="399">
          <cell r="A399">
            <v>1001875</v>
          </cell>
          <cell r="B399" t="str">
            <v>SALEM SERVICE CENTER - Buildings</v>
          </cell>
        </row>
        <row r="400">
          <cell r="A400">
            <v>1001876</v>
          </cell>
          <cell r="B400" t="str">
            <v>GARAGE BUILDINGS - Buildings</v>
          </cell>
        </row>
        <row r="401">
          <cell r="A401">
            <v>1001877</v>
          </cell>
          <cell r="B401" t="str">
            <v>Mt. Scott Service Center Buildings</v>
          </cell>
        </row>
        <row r="402">
          <cell r="A402">
            <v>1001878</v>
          </cell>
          <cell r="B402" t="str">
            <v>Sunset Service Center Buildings</v>
          </cell>
        </row>
        <row r="403">
          <cell r="A403">
            <v>1001879</v>
          </cell>
          <cell r="B403" t="str">
            <v>N G B NW FLANDERS - Buildings</v>
          </cell>
        </row>
        <row r="404">
          <cell r="A404">
            <v>1001880</v>
          </cell>
          <cell r="B404" t="str">
            <v>SALEM SERVICE CENTER - Buildings</v>
          </cell>
        </row>
        <row r="405">
          <cell r="A405">
            <v>1001881</v>
          </cell>
          <cell r="B405" t="str">
            <v>Lincoln City Service Center Buildings</v>
          </cell>
        </row>
        <row r="406">
          <cell r="A406">
            <v>1001882</v>
          </cell>
          <cell r="B406" t="str">
            <v>Sunset Service Center Buildings</v>
          </cell>
        </row>
        <row r="407">
          <cell r="A407">
            <v>1001884</v>
          </cell>
          <cell r="B407" t="str">
            <v>SALEM SERVICE CENTER - Buildings</v>
          </cell>
        </row>
        <row r="408">
          <cell r="A408">
            <v>1001885</v>
          </cell>
          <cell r="B408" t="str">
            <v>SALEM SERVICE CENTER - Buildings</v>
          </cell>
        </row>
        <row r="409">
          <cell r="A409">
            <v>1001888</v>
          </cell>
          <cell r="B409" t="str">
            <v>SALEM SERVICE CENTER - Buildings</v>
          </cell>
        </row>
        <row r="410">
          <cell r="A410">
            <v>1001889</v>
          </cell>
          <cell r="B410" t="str">
            <v>N G B NW FLANDERS - Buildings</v>
          </cell>
        </row>
        <row r="411">
          <cell r="A411">
            <v>1001890</v>
          </cell>
          <cell r="B411" t="str">
            <v>Eugene Office Buildings - OLD</v>
          </cell>
        </row>
        <row r="412">
          <cell r="A412">
            <v>1001891</v>
          </cell>
          <cell r="B412" t="str">
            <v>Lincoln City Service Center Buildings</v>
          </cell>
        </row>
        <row r="413">
          <cell r="A413">
            <v>1001892</v>
          </cell>
          <cell r="B413" t="str">
            <v>N G B NW FLANDERS - Buildings</v>
          </cell>
        </row>
        <row r="414">
          <cell r="A414">
            <v>1001893</v>
          </cell>
          <cell r="B414" t="str">
            <v>N G B NW FLANDERS - Buildings</v>
          </cell>
        </row>
        <row r="415">
          <cell r="A415">
            <v>1001894</v>
          </cell>
          <cell r="B415" t="str">
            <v>The Dalles Shop Buildings</v>
          </cell>
        </row>
        <row r="416">
          <cell r="A416">
            <v>1001895</v>
          </cell>
          <cell r="B416" t="str">
            <v>GARAGE BUILDINGS - Buildings</v>
          </cell>
        </row>
        <row r="417">
          <cell r="A417">
            <v>1001896</v>
          </cell>
          <cell r="B417" t="str">
            <v>ASTORIA SERVICE CENTER - BUILDINGS</v>
          </cell>
        </row>
        <row r="418">
          <cell r="A418">
            <v>1001899</v>
          </cell>
          <cell r="B418" t="str">
            <v>N G B NW FLANDERS - Buildings</v>
          </cell>
        </row>
        <row r="419">
          <cell r="A419">
            <v>1001901</v>
          </cell>
          <cell r="B419" t="str">
            <v>Eugene Office Buildings - OLD</v>
          </cell>
        </row>
        <row r="420">
          <cell r="A420">
            <v>1001902</v>
          </cell>
          <cell r="B420" t="str">
            <v>Eugene Office Buildings - OLD</v>
          </cell>
        </row>
        <row r="421">
          <cell r="A421">
            <v>1001904</v>
          </cell>
          <cell r="B421" t="str">
            <v>N G B NW FLANDERS - Buildings</v>
          </cell>
        </row>
        <row r="422">
          <cell r="A422">
            <v>1001905</v>
          </cell>
          <cell r="B422" t="str">
            <v>N G B NW FLANDERS - Buildings</v>
          </cell>
        </row>
        <row r="423">
          <cell r="A423">
            <v>1001907</v>
          </cell>
          <cell r="B423" t="str">
            <v>Mt. Scott Service Center Buildings</v>
          </cell>
        </row>
        <row r="424">
          <cell r="A424">
            <v>1002005</v>
          </cell>
          <cell r="B424" t="str">
            <v>N G B NW FLANDERS - Buildings</v>
          </cell>
        </row>
        <row r="425">
          <cell r="A425">
            <v>1002006</v>
          </cell>
          <cell r="B425" t="str">
            <v>N G B NW FLANDERS - Buildings</v>
          </cell>
        </row>
        <row r="426">
          <cell r="A426">
            <v>1002008</v>
          </cell>
          <cell r="B426" t="str">
            <v>N G B NW FLANDERS - Buildings</v>
          </cell>
        </row>
        <row r="427">
          <cell r="A427">
            <v>1002009</v>
          </cell>
          <cell r="B427" t="str">
            <v>N G B NW FLANDERS - Buildings</v>
          </cell>
        </row>
        <row r="428">
          <cell r="A428">
            <v>1002010</v>
          </cell>
          <cell r="B428" t="str">
            <v>Mt. Scott Service Center Buildings</v>
          </cell>
        </row>
        <row r="429">
          <cell r="A429">
            <v>1002011</v>
          </cell>
          <cell r="B429" t="str">
            <v>Eugene Office Buildings - OLD</v>
          </cell>
        </row>
        <row r="430">
          <cell r="A430">
            <v>1002012</v>
          </cell>
          <cell r="B430" t="str">
            <v>Mt. Scott Service Center Buildings</v>
          </cell>
        </row>
        <row r="431">
          <cell r="A431">
            <v>1002013</v>
          </cell>
          <cell r="B431" t="str">
            <v>Sunset Service Center Buildings</v>
          </cell>
        </row>
        <row r="432">
          <cell r="A432">
            <v>1002015</v>
          </cell>
          <cell r="B432" t="str">
            <v>Lincoln City Service Center Buildings</v>
          </cell>
        </row>
        <row r="433">
          <cell r="A433">
            <v>1002016</v>
          </cell>
          <cell r="B433" t="str">
            <v>ASTORIA SERVICE CENTER - BUILDINGS</v>
          </cell>
        </row>
        <row r="434">
          <cell r="A434">
            <v>1002017</v>
          </cell>
          <cell r="B434" t="str">
            <v>Eugene Office Buildings - OLD</v>
          </cell>
        </row>
        <row r="435">
          <cell r="A435">
            <v>1002018</v>
          </cell>
          <cell r="B435" t="str">
            <v>Parkrose Service Center Buildings</v>
          </cell>
        </row>
        <row r="436">
          <cell r="A436">
            <v>1002019</v>
          </cell>
          <cell r="B436" t="str">
            <v>N G B NW FLANDERS - Buildings</v>
          </cell>
        </row>
        <row r="437">
          <cell r="A437">
            <v>1002020</v>
          </cell>
          <cell r="B437" t="str">
            <v>ASTORIA SERVICE CENTER - BUILDINGS</v>
          </cell>
        </row>
        <row r="438">
          <cell r="A438">
            <v>1002021</v>
          </cell>
          <cell r="B438" t="str">
            <v>N G B NW FLANDERS - Buildings</v>
          </cell>
        </row>
        <row r="439">
          <cell r="A439">
            <v>1002022</v>
          </cell>
          <cell r="B439" t="str">
            <v>Sunset Service Center Buildings</v>
          </cell>
        </row>
        <row r="440">
          <cell r="A440">
            <v>1002023</v>
          </cell>
          <cell r="B440" t="str">
            <v>ASTORIA SERVICE CENTER - BUILDINGS</v>
          </cell>
        </row>
        <row r="441">
          <cell r="A441">
            <v>1002024</v>
          </cell>
          <cell r="B441" t="str">
            <v>Sunset Service Center Buildings</v>
          </cell>
        </row>
        <row r="442">
          <cell r="A442">
            <v>1002025</v>
          </cell>
          <cell r="B442" t="str">
            <v>Sunset Service Center Buildings</v>
          </cell>
        </row>
        <row r="443">
          <cell r="A443">
            <v>1002026</v>
          </cell>
          <cell r="B443" t="str">
            <v>Eugene Office Buildings - OLD</v>
          </cell>
        </row>
        <row r="444">
          <cell r="A444">
            <v>1002027</v>
          </cell>
          <cell r="B444" t="str">
            <v>Sunset Service Center Buildings</v>
          </cell>
        </row>
        <row r="445">
          <cell r="A445">
            <v>1002028</v>
          </cell>
          <cell r="B445" t="str">
            <v>Eugene Office Buildings - OLD</v>
          </cell>
        </row>
        <row r="446">
          <cell r="A446">
            <v>1002029</v>
          </cell>
          <cell r="B446" t="str">
            <v>Mt. Scott Service Center Buildings</v>
          </cell>
        </row>
        <row r="447">
          <cell r="A447">
            <v>1002031</v>
          </cell>
          <cell r="B447" t="str">
            <v>N G B NW FLANDERS - Buildings</v>
          </cell>
        </row>
        <row r="448">
          <cell r="A448">
            <v>1002032</v>
          </cell>
          <cell r="B448" t="str">
            <v>N G B NW FLANDERS - Buildings</v>
          </cell>
        </row>
        <row r="449">
          <cell r="A449">
            <v>1002034</v>
          </cell>
          <cell r="B449" t="str">
            <v>ASTORIA SERVICE CENTER - BUILDINGS</v>
          </cell>
        </row>
        <row r="450">
          <cell r="A450">
            <v>1002035</v>
          </cell>
          <cell r="B450" t="str">
            <v>N G B NW FLANDERS - Buildings</v>
          </cell>
        </row>
        <row r="451">
          <cell r="A451">
            <v>1002036</v>
          </cell>
          <cell r="B451" t="str">
            <v>N G B NW FLANDERS - Buildings</v>
          </cell>
        </row>
        <row r="452">
          <cell r="A452">
            <v>1002038</v>
          </cell>
          <cell r="B452" t="str">
            <v>N G B NW FLANDERS - Buildings</v>
          </cell>
        </row>
        <row r="453">
          <cell r="A453">
            <v>1002039</v>
          </cell>
          <cell r="B453" t="str">
            <v>Lincoln City Service Center Buildings</v>
          </cell>
        </row>
        <row r="454">
          <cell r="A454">
            <v>1002046</v>
          </cell>
          <cell r="B454" t="str">
            <v>N G B NW FLANDERS - Buildings</v>
          </cell>
        </row>
        <row r="455">
          <cell r="A455">
            <v>1002047</v>
          </cell>
          <cell r="B455" t="str">
            <v>N G B NW FLANDERS - Buildings</v>
          </cell>
        </row>
        <row r="456">
          <cell r="A456">
            <v>1002048</v>
          </cell>
          <cell r="B456" t="str">
            <v>N G B NW FLANDERS - Buildings</v>
          </cell>
        </row>
        <row r="457">
          <cell r="A457">
            <v>1002050</v>
          </cell>
          <cell r="B457" t="str">
            <v>Parkrose Service Center Buildings</v>
          </cell>
        </row>
        <row r="458">
          <cell r="A458">
            <v>1002053</v>
          </cell>
          <cell r="B458" t="str">
            <v>N G B NW FLANDERS - Buildings</v>
          </cell>
        </row>
        <row r="459">
          <cell r="A459">
            <v>1002054</v>
          </cell>
          <cell r="B459" t="str">
            <v>N G B NW FLANDERS - Buildings</v>
          </cell>
        </row>
        <row r="460">
          <cell r="A460">
            <v>1002063</v>
          </cell>
          <cell r="B460" t="str">
            <v>CENTRAL SERVICE CENTER - BUILIDINGS STATION E SV</v>
          </cell>
        </row>
        <row r="461">
          <cell r="A461">
            <v>1002117</v>
          </cell>
          <cell r="B461" t="str">
            <v>N G B NW FLANDERS - Buildings</v>
          </cell>
        </row>
        <row r="462">
          <cell r="A462">
            <v>1002119</v>
          </cell>
          <cell r="B462" t="str">
            <v>N G B NW FLANDERS - Buildings</v>
          </cell>
        </row>
        <row r="463">
          <cell r="A463">
            <v>1002120</v>
          </cell>
          <cell r="B463" t="str">
            <v>Lincoln City Service Center Buildings</v>
          </cell>
        </row>
        <row r="464">
          <cell r="A464">
            <v>1002123</v>
          </cell>
          <cell r="B464" t="str">
            <v>Mt. Scott Service Center Buildings</v>
          </cell>
        </row>
        <row r="465">
          <cell r="A465">
            <v>1002124</v>
          </cell>
          <cell r="B465" t="str">
            <v>Lincoln City Service Center Buildings</v>
          </cell>
        </row>
        <row r="466">
          <cell r="A466">
            <v>1002126</v>
          </cell>
          <cell r="B466" t="str">
            <v>ASTORIA SERVICE CENTER - BUILDINGS</v>
          </cell>
        </row>
        <row r="467">
          <cell r="A467">
            <v>1002127</v>
          </cell>
          <cell r="B467" t="str">
            <v>Sunset Service Center Buildings</v>
          </cell>
        </row>
        <row r="468">
          <cell r="A468">
            <v>1002128</v>
          </cell>
          <cell r="B468" t="str">
            <v>Parkrose Service Center Buildings</v>
          </cell>
        </row>
        <row r="469">
          <cell r="A469">
            <v>1002129</v>
          </cell>
          <cell r="B469" t="str">
            <v>N G B NW FLANDERS - Buildings</v>
          </cell>
        </row>
        <row r="470">
          <cell r="A470">
            <v>1002133</v>
          </cell>
          <cell r="B470" t="str">
            <v>N G B NW FLANDERS - Buildings</v>
          </cell>
        </row>
        <row r="471">
          <cell r="A471">
            <v>1002134</v>
          </cell>
          <cell r="B471" t="str">
            <v>N G B NW FLANDERS - Buildings</v>
          </cell>
        </row>
        <row r="472">
          <cell r="A472">
            <v>1002136</v>
          </cell>
          <cell r="B472" t="str">
            <v>N G B NW FLANDERS - Buildings</v>
          </cell>
        </row>
        <row r="473">
          <cell r="A473">
            <v>1002137</v>
          </cell>
          <cell r="B473" t="str">
            <v>ONE PACIFIC SQUARE - Buildings</v>
          </cell>
        </row>
        <row r="474">
          <cell r="A474">
            <v>1002140</v>
          </cell>
          <cell r="B474" t="str">
            <v>Lincoln City Service Center Buildings</v>
          </cell>
        </row>
        <row r="475">
          <cell r="A475">
            <v>1002144</v>
          </cell>
          <cell r="B475" t="str">
            <v>N G B NW FLANDERS - Buildings</v>
          </cell>
        </row>
        <row r="476">
          <cell r="A476">
            <v>1002145</v>
          </cell>
          <cell r="B476" t="str">
            <v>N G B NW FLANDERS - Buildings</v>
          </cell>
        </row>
        <row r="477">
          <cell r="A477">
            <v>1002148</v>
          </cell>
          <cell r="B477" t="str">
            <v>N G B NW FLANDERS - Buildings</v>
          </cell>
        </row>
        <row r="478">
          <cell r="A478">
            <v>1002150</v>
          </cell>
          <cell r="B478" t="str">
            <v>N G B NW FLANDERS - Buildings</v>
          </cell>
        </row>
        <row r="479">
          <cell r="A479">
            <v>1002152</v>
          </cell>
          <cell r="B479" t="str">
            <v>ASTORIA SERVICE CENTER - BUILDINGS</v>
          </cell>
        </row>
        <row r="480">
          <cell r="A480">
            <v>1002154</v>
          </cell>
          <cell r="B480" t="str">
            <v>N G B NW FLANDERS - Buildings</v>
          </cell>
        </row>
        <row r="481">
          <cell r="A481">
            <v>1002156</v>
          </cell>
          <cell r="B481" t="str">
            <v>N G B NW FLANDERS - Buildings</v>
          </cell>
        </row>
        <row r="482">
          <cell r="A482">
            <v>1002158</v>
          </cell>
          <cell r="B482" t="str">
            <v>N G B NW FLANDERS - Buildings</v>
          </cell>
        </row>
        <row r="483">
          <cell r="A483">
            <v>1002159</v>
          </cell>
          <cell r="B483" t="str">
            <v>Parkrose Service Center Buildings</v>
          </cell>
        </row>
        <row r="484">
          <cell r="A484">
            <v>1002160</v>
          </cell>
          <cell r="B484" t="str">
            <v>ASTORIA SERVICE CENTER - BUILDINGS</v>
          </cell>
        </row>
        <row r="485">
          <cell r="A485">
            <v>1002161</v>
          </cell>
          <cell r="B485" t="str">
            <v>N G B NW FLANDERS - Buildings</v>
          </cell>
        </row>
        <row r="486">
          <cell r="A486">
            <v>1002162</v>
          </cell>
          <cell r="B486" t="str">
            <v>Parkrose Service Center Buildings</v>
          </cell>
        </row>
        <row r="487">
          <cell r="A487">
            <v>1002164</v>
          </cell>
          <cell r="B487" t="str">
            <v>SALEM SERVICE CENTER - Buildings</v>
          </cell>
        </row>
        <row r="488">
          <cell r="A488">
            <v>1002175</v>
          </cell>
          <cell r="B488" t="str">
            <v>ONE PACIFIC SQUARE - Buildings</v>
          </cell>
        </row>
        <row r="489">
          <cell r="A489">
            <v>1002225</v>
          </cell>
          <cell r="B489" t="str">
            <v>Lincoln City Service Center Buildings</v>
          </cell>
        </row>
        <row r="490">
          <cell r="A490">
            <v>1002226</v>
          </cell>
          <cell r="B490" t="str">
            <v>Mt. Scott Service Center Buildings</v>
          </cell>
        </row>
        <row r="491">
          <cell r="A491">
            <v>1002227</v>
          </cell>
          <cell r="B491" t="str">
            <v>Sunset Service Center Buildings</v>
          </cell>
        </row>
        <row r="492">
          <cell r="A492">
            <v>1002228</v>
          </cell>
          <cell r="B492" t="str">
            <v>SALEM SERVICE CENTER - Buildings</v>
          </cell>
        </row>
        <row r="493">
          <cell r="A493">
            <v>1002229</v>
          </cell>
          <cell r="B493" t="str">
            <v>N G B NW FLANDERS - Buildings</v>
          </cell>
        </row>
        <row r="494">
          <cell r="A494">
            <v>1002230</v>
          </cell>
          <cell r="B494" t="str">
            <v>Lincoln City Service Center Buildings</v>
          </cell>
        </row>
        <row r="495">
          <cell r="A495">
            <v>1002231</v>
          </cell>
          <cell r="B495" t="str">
            <v>N G B NW FLANDERS - Buildings</v>
          </cell>
        </row>
        <row r="496">
          <cell r="A496">
            <v>1002232</v>
          </cell>
          <cell r="B496" t="str">
            <v>Sunset Service Center Buildings</v>
          </cell>
        </row>
        <row r="497">
          <cell r="A497">
            <v>1002233</v>
          </cell>
          <cell r="B497" t="str">
            <v>Mt. Scott Service Center Buildings</v>
          </cell>
        </row>
        <row r="498">
          <cell r="A498">
            <v>1002234</v>
          </cell>
          <cell r="B498" t="str">
            <v>Parkrose Service Center Buildings</v>
          </cell>
        </row>
        <row r="499">
          <cell r="A499">
            <v>1002235</v>
          </cell>
          <cell r="B499" t="str">
            <v>N G B NW FLANDERS - Buildings</v>
          </cell>
        </row>
        <row r="500">
          <cell r="A500">
            <v>1002237</v>
          </cell>
          <cell r="B500" t="str">
            <v>Sunset Service Center Buildings</v>
          </cell>
        </row>
        <row r="501">
          <cell r="A501">
            <v>1002238</v>
          </cell>
          <cell r="B501" t="str">
            <v>Parkrose Service Center Buildings</v>
          </cell>
        </row>
        <row r="502">
          <cell r="A502">
            <v>1002239</v>
          </cell>
          <cell r="B502" t="str">
            <v>Mt. Scott Service Center Buildings</v>
          </cell>
        </row>
        <row r="503">
          <cell r="A503">
            <v>1002241</v>
          </cell>
          <cell r="B503" t="str">
            <v>SALEM SERVICE CENTER - Buildings</v>
          </cell>
        </row>
        <row r="504">
          <cell r="A504">
            <v>1002243</v>
          </cell>
          <cell r="B504" t="str">
            <v>N G B NW FLANDERS - Buildings</v>
          </cell>
        </row>
        <row r="505">
          <cell r="A505">
            <v>1002244</v>
          </cell>
          <cell r="B505" t="str">
            <v>N G B NW FLANDERS - Buildings</v>
          </cell>
        </row>
        <row r="506">
          <cell r="A506">
            <v>1002247</v>
          </cell>
          <cell r="B506" t="str">
            <v>Parkrose Service Center Buildings</v>
          </cell>
        </row>
        <row r="507">
          <cell r="A507">
            <v>1002248</v>
          </cell>
          <cell r="B507" t="str">
            <v>N G B NW FLANDERS - Buildings</v>
          </cell>
        </row>
        <row r="508">
          <cell r="A508">
            <v>1002250</v>
          </cell>
          <cell r="B508" t="str">
            <v>SALEM PLANT OLD - Buildings</v>
          </cell>
        </row>
        <row r="509">
          <cell r="A509">
            <v>1002251</v>
          </cell>
          <cell r="B509" t="str">
            <v>Mt. Scott Service Center Buildings</v>
          </cell>
        </row>
        <row r="510">
          <cell r="A510">
            <v>1002254</v>
          </cell>
          <cell r="B510" t="str">
            <v>N G B NW FLANDERS - Buildings</v>
          </cell>
        </row>
        <row r="511">
          <cell r="A511">
            <v>1002255</v>
          </cell>
          <cell r="B511" t="str">
            <v>N G B NW FLANDERS - Buildings</v>
          </cell>
        </row>
        <row r="512">
          <cell r="A512">
            <v>1002257</v>
          </cell>
          <cell r="B512" t="str">
            <v>N G B NW FLANDERS - Buildings</v>
          </cell>
        </row>
        <row r="513">
          <cell r="A513">
            <v>1002258</v>
          </cell>
          <cell r="B513" t="str">
            <v>N G B NW FLANDERS - Buildings</v>
          </cell>
        </row>
        <row r="514">
          <cell r="A514">
            <v>1002259</v>
          </cell>
          <cell r="B514" t="str">
            <v>ASTORIA SERVICE CENTER - BUILDINGS</v>
          </cell>
        </row>
        <row r="515">
          <cell r="A515">
            <v>1002260</v>
          </cell>
          <cell r="B515" t="str">
            <v>N G B NW FLANDERS - Buildings</v>
          </cell>
        </row>
        <row r="516">
          <cell r="A516">
            <v>1002262</v>
          </cell>
          <cell r="B516" t="str">
            <v>N G B NW FLANDERS - Buildings</v>
          </cell>
        </row>
        <row r="517">
          <cell r="A517">
            <v>1002263</v>
          </cell>
          <cell r="B517" t="str">
            <v>N G B NW FLANDERS - Buildings</v>
          </cell>
        </row>
        <row r="518">
          <cell r="A518">
            <v>1002264</v>
          </cell>
          <cell r="B518" t="str">
            <v>N G B NW FLANDERS - Buildings</v>
          </cell>
        </row>
        <row r="519">
          <cell r="A519">
            <v>1002266</v>
          </cell>
          <cell r="B519" t="str">
            <v>N G B NW FLANDERS - Buildings</v>
          </cell>
        </row>
        <row r="520">
          <cell r="A520">
            <v>1002267</v>
          </cell>
          <cell r="B520" t="str">
            <v>GASCO STRUCTURES</v>
          </cell>
        </row>
        <row r="521">
          <cell r="A521">
            <v>1002268</v>
          </cell>
          <cell r="B521" t="str">
            <v>Eugene Office Buildings</v>
          </cell>
        </row>
        <row r="522">
          <cell r="A522">
            <v>1002270</v>
          </cell>
          <cell r="B522" t="str">
            <v>N G B NW FLANDERS - Buildings</v>
          </cell>
        </row>
        <row r="523">
          <cell r="A523">
            <v>1002271</v>
          </cell>
          <cell r="B523" t="str">
            <v>N G B NW FLANDERS - Buildings</v>
          </cell>
        </row>
        <row r="524">
          <cell r="A524">
            <v>1002273</v>
          </cell>
          <cell r="B524" t="str">
            <v>N G B NW FLANDERS - Buildings</v>
          </cell>
        </row>
        <row r="525">
          <cell r="A525">
            <v>1002275</v>
          </cell>
          <cell r="B525" t="str">
            <v>SALEM SERVICE CENTER - Buildings</v>
          </cell>
        </row>
        <row r="526">
          <cell r="A526">
            <v>1002276</v>
          </cell>
          <cell r="B526" t="str">
            <v>N G B NW FLANDERS - Buildings</v>
          </cell>
        </row>
        <row r="527">
          <cell r="A527">
            <v>1002277</v>
          </cell>
          <cell r="B527" t="str">
            <v>Eugene Office Buildings</v>
          </cell>
        </row>
        <row r="528">
          <cell r="A528">
            <v>1002296</v>
          </cell>
          <cell r="B528" t="str">
            <v>GASCO STRUCTURES</v>
          </cell>
        </row>
        <row r="529">
          <cell r="A529">
            <v>1002371</v>
          </cell>
          <cell r="B529" t="str">
            <v>N G B NW FLANDERS - Buildings</v>
          </cell>
        </row>
        <row r="530">
          <cell r="A530">
            <v>1002376</v>
          </cell>
          <cell r="B530" t="str">
            <v>N G B NW FLANDERS - Buildings</v>
          </cell>
        </row>
        <row r="531">
          <cell r="A531">
            <v>1002377</v>
          </cell>
          <cell r="B531" t="str">
            <v>N G B NW FLANDERS - Buildings</v>
          </cell>
        </row>
        <row r="532">
          <cell r="A532">
            <v>1002379</v>
          </cell>
          <cell r="B532" t="str">
            <v>Sunset Service Center Buildings</v>
          </cell>
        </row>
        <row r="533">
          <cell r="A533">
            <v>1002380</v>
          </cell>
          <cell r="B533" t="str">
            <v>Mt. Scott Service Center Buildings</v>
          </cell>
        </row>
        <row r="534">
          <cell r="A534">
            <v>1002381</v>
          </cell>
          <cell r="B534" t="str">
            <v>Parkrose Service Center Buildings</v>
          </cell>
        </row>
        <row r="535">
          <cell r="A535">
            <v>1002383</v>
          </cell>
          <cell r="B535" t="str">
            <v>N G B NW FLANDERS - Buildings</v>
          </cell>
        </row>
        <row r="536">
          <cell r="A536">
            <v>1002384</v>
          </cell>
          <cell r="B536" t="str">
            <v>N G B NW FLANDERS - Buildings</v>
          </cell>
        </row>
        <row r="537">
          <cell r="A537">
            <v>1002387</v>
          </cell>
          <cell r="B537" t="str">
            <v>SALEM SERVICE CENTER - Buildings</v>
          </cell>
        </row>
        <row r="538">
          <cell r="A538">
            <v>1002390</v>
          </cell>
          <cell r="B538" t="str">
            <v>N G B NW FLANDERS - Buildings</v>
          </cell>
        </row>
        <row r="539">
          <cell r="A539">
            <v>1002391</v>
          </cell>
          <cell r="B539" t="str">
            <v>Eugene Office Buildings</v>
          </cell>
        </row>
        <row r="540">
          <cell r="A540">
            <v>1002392</v>
          </cell>
          <cell r="B540" t="str">
            <v>Lincoln City Service Center Buildings</v>
          </cell>
        </row>
        <row r="541">
          <cell r="A541">
            <v>1002394</v>
          </cell>
          <cell r="B541" t="str">
            <v>N G B NW FLANDERS - Buildings</v>
          </cell>
        </row>
        <row r="542">
          <cell r="A542">
            <v>1002395</v>
          </cell>
          <cell r="B542" t="str">
            <v>N G B NW FLANDERS - Buildings</v>
          </cell>
        </row>
        <row r="543">
          <cell r="A543">
            <v>1002397</v>
          </cell>
          <cell r="B543" t="str">
            <v>N G B NW FLANDERS - Buildings</v>
          </cell>
        </row>
        <row r="544">
          <cell r="A544">
            <v>1002398</v>
          </cell>
          <cell r="B544" t="str">
            <v>Parkrose Service Center Buildings</v>
          </cell>
        </row>
        <row r="545">
          <cell r="A545">
            <v>1002400</v>
          </cell>
          <cell r="B545" t="str">
            <v>The Dalles Shop Buildings</v>
          </cell>
        </row>
        <row r="546">
          <cell r="A546">
            <v>1002401</v>
          </cell>
          <cell r="B546" t="str">
            <v>N G B NW FLANDERS - Buildings</v>
          </cell>
        </row>
        <row r="547">
          <cell r="A547">
            <v>1002402</v>
          </cell>
          <cell r="B547" t="str">
            <v>N G B NW FLANDERS - Buildings</v>
          </cell>
        </row>
        <row r="548">
          <cell r="A548">
            <v>1002403</v>
          </cell>
          <cell r="B548" t="str">
            <v>N G B NW FLANDERS - Buildings</v>
          </cell>
        </row>
        <row r="549">
          <cell r="A549">
            <v>1002404</v>
          </cell>
          <cell r="B549" t="str">
            <v>N G B NW FLANDERS - Buildings</v>
          </cell>
        </row>
        <row r="550">
          <cell r="A550">
            <v>1002405</v>
          </cell>
          <cell r="B550" t="str">
            <v>N G B NW FLANDERS - Buildings</v>
          </cell>
        </row>
        <row r="551">
          <cell r="A551">
            <v>1002406</v>
          </cell>
          <cell r="B551" t="str">
            <v>N G B NW FLANDERS - Buildings</v>
          </cell>
        </row>
        <row r="552">
          <cell r="A552">
            <v>1002407</v>
          </cell>
          <cell r="B552" t="str">
            <v>SALEM SERVICE CENTER - Buildings</v>
          </cell>
        </row>
        <row r="553">
          <cell r="A553">
            <v>1002408</v>
          </cell>
          <cell r="B553" t="str">
            <v>SALEM SERVICE CENTER - Buildings</v>
          </cell>
        </row>
        <row r="554">
          <cell r="A554">
            <v>1002409</v>
          </cell>
          <cell r="B554" t="str">
            <v>N G B NW FLANDERS - Buildings</v>
          </cell>
        </row>
        <row r="555">
          <cell r="A555">
            <v>1002410</v>
          </cell>
          <cell r="B555" t="str">
            <v>N G B NW FLANDERS - Buildings</v>
          </cell>
        </row>
        <row r="556">
          <cell r="A556">
            <v>1002411</v>
          </cell>
          <cell r="B556" t="str">
            <v>Parkrose Service Center Buildings</v>
          </cell>
        </row>
        <row r="557">
          <cell r="A557">
            <v>1002412</v>
          </cell>
          <cell r="B557" t="str">
            <v>N G B NW FLANDERS - Buildings</v>
          </cell>
        </row>
        <row r="558">
          <cell r="A558">
            <v>1002413</v>
          </cell>
          <cell r="B558" t="str">
            <v>Mt. Scott Service Center Buildings</v>
          </cell>
        </row>
        <row r="559">
          <cell r="A559">
            <v>1002414</v>
          </cell>
          <cell r="B559" t="str">
            <v>N G B NW FLANDERS - Buildings</v>
          </cell>
        </row>
        <row r="560">
          <cell r="A560">
            <v>1002415</v>
          </cell>
          <cell r="B560" t="str">
            <v>N G B NW FLANDERS - Buildings</v>
          </cell>
        </row>
        <row r="561">
          <cell r="A561">
            <v>1002416</v>
          </cell>
          <cell r="B561" t="str">
            <v>N G B NW FLANDERS - Buildings</v>
          </cell>
        </row>
        <row r="562">
          <cell r="A562">
            <v>1002417</v>
          </cell>
          <cell r="B562" t="str">
            <v>GARAGE AT GASCO - Buildings</v>
          </cell>
        </row>
        <row r="563">
          <cell r="A563">
            <v>1002485</v>
          </cell>
          <cell r="B563" t="str">
            <v>N G B NW FLANDERS - Buildings</v>
          </cell>
        </row>
        <row r="564">
          <cell r="A564">
            <v>1002488</v>
          </cell>
          <cell r="B564" t="str">
            <v>SALEM SERVICE CENTER - Buildings</v>
          </cell>
        </row>
        <row r="565">
          <cell r="A565">
            <v>1002489</v>
          </cell>
          <cell r="B565" t="str">
            <v>Eugene Office Buildings</v>
          </cell>
        </row>
        <row r="566">
          <cell r="A566">
            <v>1002490</v>
          </cell>
          <cell r="B566" t="str">
            <v>Mt. Scott Service Center Buildings</v>
          </cell>
        </row>
        <row r="567">
          <cell r="A567">
            <v>1002491</v>
          </cell>
          <cell r="B567" t="str">
            <v>Parkrose Service Center Buildings</v>
          </cell>
        </row>
        <row r="568">
          <cell r="A568">
            <v>1002492</v>
          </cell>
          <cell r="B568" t="str">
            <v>Sunset Service Center Buildings</v>
          </cell>
        </row>
        <row r="569">
          <cell r="A569">
            <v>1002493</v>
          </cell>
          <cell r="B569" t="str">
            <v>Lincoln City Service Center Buildings</v>
          </cell>
        </row>
        <row r="570">
          <cell r="A570">
            <v>1002494</v>
          </cell>
          <cell r="B570" t="str">
            <v>N G B NW FLANDERS - Buildings</v>
          </cell>
        </row>
        <row r="571">
          <cell r="A571">
            <v>1002496</v>
          </cell>
          <cell r="B571" t="str">
            <v>N G B NW FLANDERS - Buildings</v>
          </cell>
        </row>
        <row r="572">
          <cell r="A572">
            <v>1002498</v>
          </cell>
          <cell r="B572" t="str">
            <v>Eugene Office Buildings</v>
          </cell>
        </row>
        <row r="573">
          <cell r="A573">
            <v>1002499</v>
          </cell>
          <cell r="B573" t="str">
            <v>Lincoln City Service Center Buildings</v>
          </cell>
        </row>
        <row r="574">
          <cell r="A574">
            <v>1002501</v>
          </cell>
          <cell r="B574" t="str">
            <v>The Dalles Shop Buildings</v>
          </cell>
        </row>
        <row r="575">
          <cell r="A575">
            <v>1002503</v>
          </cell>
          <cell r="B575" t="str">
            <v>N G B NW FLANDERS - Buildings</v>
          </cell>
        </row>
        <row r="576">
          <cell r="A576">
            <v>1002504</v>
          </cell>
          <cell r="B576" t="str">
            <v>SALEM SERVICE CENTER - Buildings</v>
          </cell>
        </row>
        <row r="577">
          <cell r="A577">
            <v>1002505</v>
          </cell>
          <cell r="B577" t="str">
            <v>N G B NW FLANDERS - Buildings</v>
          </cell>
        </row>
        <row r="578">
          <cell r="A578">
            <v>1002506</v>
          </cell>
          <cell r="B578" t="str">
            <v>N G B NW FLANDERS - Buildings</v>
          </cell>
        </row>
        <row r="579">
          <cell r="A579">
            <v>1002509</v>
          </cell>
          <cell r="B579" t="str">
            <v>N G B NW FLANDERS - Buildings</v>
          </cell>
        </row>
        <row r="580">
          <cell r="A580">
            <v>1002510</v>
          </cell>
          <cell r="B580" t="str">
            <v>N G B NW FLANDERS - Buildings</v>
          </cell>
        </row>
        <row r="581">
          <cell r="A581">
            <v>1002511</v>
          </cell>
          <cell r="B581" t="str">
            <v>Parkrose Service Center Buildings</v>
          </cell>
        </row>
        <row r="582">
          <cell r="A582">
            <v>1002512</v>
          </cell>
          <cell r="B582" t="str">
            <v>GARAGE BUILDINGS - Buildings</v>
          </cell>
        </row>
        <row r="583">
          <cell r="A583">
            <v>1002513</v>
          </cell>
          <cell r="B583" t="str">
            <v>N G B NW FLANDERS - Buildings</v>
          </cell>
        </row>
        <row r="584">
          <cell r="A584">
            <v>1002515</v>
          </cell>
          <cell r="B584" t="str">
            <v>N G B NW FLANDERS - Buildings</v>
          </cell>
        </row>
        <row r="585">
          <cell r="A585">
            <v>1002516</v>
          </cell>
          <cell r="B585" t="str">
            <v>Eugene Office Buildings</v>
          </cell>
        </row>
        <row r="586">
          <cell r="A586">
            <v>1002517</v>
          </cell>
          <cell r="B586" t="str">
            <v>The Dalles Shop Buildings</v>
          </cell>
        </row>
        <row r="587">
          <cell r="A587">
            <v>1002518</v>
          </cell>
          <cell r="B587" t="str">
            <v>N G B NW FLANDERS - Buildings</v>
          </cell>
        </row>
        <row r="588">
          <cell r="A588">
            <v>1002519</v>
          </cell>
          <cell r="B588" t="str">
            <v>N G B NW FLANDERS - Buildings</v>
          </cell>
        </row>
        <row r="589">
          <cell r="A589">
            <v>1002520</v>
          </cell>
          <cell r="B589" t="str">
            <v>Mt. Scott Service Center Buildings</v>
          </cell>
        </row>
        <row r="590">
          <cell r="A590">
            <v>1002521</v>
          </cell>
          <cell r="B590" t="str">
            <v>The Dalles Shop Buildings</v>
          </cell>
        </row>
        <row r="591">
          <cell r="A591">
            <v>1002522</v>
          </cell>
          <cell r="B591" t="str">
            <v>N G B NW FLANDERS - Buildings</v>
          </cell>
        </row>
        <row r="592">
          <cell r="A592">
            <v>1002523</v>
          </cell>
          <cell r="B592" t="str">
            <v>N G B NW FLANDERS - Buildings</v>
          </cell>
        </row>
        <row r="593">
          <cell r="A593">
            <v>1002524</v>
          </cell>
          <cell r="B593" t="str">
            <v>PARKING STR BLOCK 15 - Buildings</v>
          </cell>
        </row>
        <row r="594">
          <cell r="A594">
            <v>1002525</v>
          </cell>
          <cell r="B594" t="str">
            <v>N G B NW FLANDERS - Buildings</v>
          </cell>
        </row>
        <row r="595">
          <cell r="A595">
            <v>1002527</v>
          </cell>
          <cell r="B595" t="str">
            <v>Eugene Office Buildings</v>
          </cell>
        </row>
        <row r="596">
          <cell r="A596">
            <v>1002528</v>
          </cell>
          <cell r="B596" t="str">
            <v>PARKING STR BLOCK 24 - Buildings</v>
          </cell>
        </row>
        <row r="597">
          <cell r="A597">
            <v>1002529</v>
          </cell>
          <cell r="B597" t="str">
            <v>N G B NW FLANDERS - Buildings</v>
          </cell>
        </row>
        <row r="598">
          <cell r="A598">
            <v>1002530</v>
          </cell>
          <cell r="B598" t="str">
            <v>SALEM SERVICE CENTER - Buildings</v>
          </cell>
        </row>
        <row r="599">
          <cell r="A599">
            <v>1002531</v>
          </cell>
          <cell r="B599" t="str">
            <v>GARAGE BUILDINGS - Buildings</v>
          </cell>
        </row>
        <row r="600">
          <cell r="A600">
            <v>1002532</v>
          </cell>
          <cell r="B600" t="str">
            <v>N G B NW FLANDERS - Buildings</v>
          </cell>
        </row>
        <row r="601">
          <cell r="A601">
            <v>1002533</v>
          </cell>
          <cell r="B601" t="str">
            <v>N G B NW FLANDERS - Buildings</v>
          </cell>
        </row>
        <row r="602">
          <cell r="A602">
            <v>1002534</v>
          </cell>
          <cell r="B602" t="str">
            <v>N G B NW FLANDERS - Buildings</v>
          </cell>
        </row>
        <row r="603">
          <cell r="A603">
            <v>1002535</v>
          </cell>
          <cell r="B603" t="str">
            <v>SALEM SERVICE CENTER - Buildings</v>
          </cell>
        </row>
        <row r="604">
          <cell r="A604">
            <v>1002536</v>
          </cell>
          <cell r="B604" t="str">
            <v>N G B NW FLANDERS - Buildings</v>
          </cell>
        </row>
        <row r="605">
          <cell r="A605">
            <v>1002537</v>
          </cell>
          <cell r="B605" t="str">
            <v>N G B NW FLANDERS - Buildings</v>
          </cell>
        </row>
        <row r="606">
          <cell r="A606">
            <v>1002538</v>
          </cell>
          <cell r="B606" t="str">
            <v>N G B NW FLANDERS - Buildings</v>
          </cell>
        </row>
        <row r="607">
          <cell r="A607">
            <v>1002539</v>
          </cell>
          <cell r="B607" t="str">
            <v>GASCO DOCKS - GENERAL PLANT</v>
          </cell>
        </row>
        <row r="608">
          <cell r="A608">
            <v>1002540</v>
          </cell>
          <cell r="B608" t="str">
            <v>N G B NW FLANDERS - Buildings</v>
          </cell>
        </row>
        <row r="609">
          <cell r="A609">
            <v>1002541</v>
          </cell>
          <cell r="B609" t="str">
            <v>GASCO DOCKS - GENERAL PLANT</v>
          </cell>
        </row>
        <row r="610">
          <cell r="A610">
            <v>1002542</v>
          </cell>
          <cell r="B610" t="str">
            <v>GASCO DOCKS - GENERAL PLANT</v>
          </cell>
        </row>
        <row r="611">
          <cell r="A611">
            <v>1002543</v>
          </cell>
          <cell r="B611" t="str">
            <v>N G B NW FLANDERS - Buildings</v>
          </cell>
        </row>
        <row r="612">
          <cell r="A612">
            <v>1002544</v>
          </cell>
          <cell r="B612" t="str">
            <v>N G B NW FLANDERS - Buildings</v>
          </cell>
        </row>
        <row r="613">
          <cell r="A613">
            <v>1002545</v>
          </cell>
          <cell r="B613" t="str">
            <v>N G B NW FLANDERS - Buildings</v>
          </cell>
        </row>
        <row r="614">
          <cell r="A614">
            <v>1002573</v>
          </cell>
          <cell r="B614" t="str">
            <v>N G B NW FLANDERS - Buildings</v>
          </cell>
        </row>
        <row r="615">
          <cell r="A615">
            <v>1002574</v>
          </cell>
          <cell r="B615" t="str">
            <v>Parkrose Service Center Buildings</v>
          </cell>
        </row>
        <row r="616">
          <cell r="A616">
            <v>1002575</v>
          </cell>
          <cell r="B616" t="str">
            <v>The Dalles Shop Buildings</v>
          </cell>
        </row>
        <row r="617">
          <cell r="A617">
            <v>1002576</v>
          </cell>
          <cell r="B617" t="str">
            <v>ASTORIA SERVICE CENTER - BUILDINGS</v>
          </cell>
        </row>
        <row r="618">
          <cell r="A618">
            <v>1002577</v>
          </cell>
          <cell r="B618" t="str">
            <v>Eugene Office Buildings</v>
          </cell>
        </row>
        <row r="619">
          <cell r="A619">
            <v>1002578</v>
          </cell>
          <cell r="B619" t="str">
            <v>Mt. Scott Service Center Buildings</v>
          </cell>
        </row>
        <row r="620">
          <cell r="A620">
            <v>1002579</v>
          </cell>
          <cell r="B620" t="str">
            <v>N G B NW FLANDERS - Buildings</v>
          </cell>
        </row>
        <row r="621">
          <cell r="A621">
            <v>1002580</v>
          </cell>
          <cell r="B621" t="str">
            <v>Parkrose Service Center Buildings</v>
          </cell>
        </row>
        <row r="622">
          <cell r="A622">
            <v>1002581</v>
          </cell>
          <cell r="B622" t="str">
            <v>SALEM SERVICE CENTER - Buildings</v>
          </cell>
        </row>
        <row r="623">
          <cell r="A623">
            <v>1002585</v>
          </cell>
          <cell r="B623" t="str">
            <v>N G B NW FLANDERS - Buildings</v>
          </cell>
        </row>
        <row r="624">
          <cell r="A624">
            <v>1002598</v>
          </cell>
          <cell r="B624" t="str">
            <v>N G B NW FLANDERS - Buildings</v>
          </cell>
        </row>
        <row r="625">
          <cell r="A625">
            <v>1002706</v>
          </cell>
          <cell r="B625" t="str">
            <v>N G B NW FLANDERS - Buildings</v>
          </cell>
        </row>
        <row r="626">
          <cell r="A626">
            <v>1002707</v>
          </cell>
          <cell r="B626" t="str">
            <v>N G B NW FLANDERS - Buildings</v>
          </cell>
        </row>
        <row r="627">
          <cell r="A627">
            <v>1002708</v>
          </cell>
          <cell r="B627" t="str">
            <v>N G B NW FLANDERS - Buildings</v>
          </cell>
        </row>
        <row r="628">
          <cell r="A628">
            <v>1002709</v>
          </cell>
          <cell r="B628" t="str">
            <v>N G B NW FLANDERS - Buildings</v>
          </cell>
        </row>
        <row r="629">
          <cell r="A629">
            <v>1002711</v>
          </cell>
          <cell r="B629" t="str">
            <v>CENTRAL SERVICE CENTER - BUILIDINGS STATION E SV</v>
          </cell>
        </row>
        <row r="630">
          <cell r="A630">
            <v>1002712</v>
          </cell>
          <cell r="B630" t="str">
            <v>N G B NW FLANDERS - Buildings</v>
          </cell>
        </row>
        <row r="631">
          <cell r="A631">
            <v>1002713</v>
          </cell>
          <cell r="B631" t="str">
            <v>CENTRAL SERVICE CENTER - BUILIDINGS STATION E SV</v>
          </cell>
        </row>
        <row r="632">
          <cell r="A632">
            <v>1002715</v>
          </cell>
          <cell r="B632" t="str">
            <v>OR Conversion</v>
          </cell>
        </row>
        <row r="633">
          <cell r="A633">
            <v>1002716</v>
          </cell>
          <cell r="B633" t="str">
            <v>Mt. Scott Service Center Buildings</v>
          </cell>
        </row>
        <row r="634">
          <cell r="A634">
            <v>1002718</v>
          </cell>
          <cell r="B634" t="str">
            <v>N G B NW FLANDERS - Buildings</v>
          </cell>
        </row>
        <row r="635">
          <cell r="A635">
            <v>1002720</v>
          </cell>
          <cell r="B635" t="str">
            <v>N G B NW FLANDERS - Buildings</v>
          </cell>
        </row>
        <row r="636">
          <cell r="A636">
            <v>1002721</v>
          </cell>
          <cell r="B636" t="str">
            <v>N G B NW FLANDERS - Buildings</v>
          </cell>
        </row>
        <row r="637">
          <cell r="A637">
            <v>1002724</v>
          </cell>
          <cell r="B637" t="str">
            <v>N G B NW FLANDERS - Buildings</v>
          </cell>
        </row>
        <row r="638">
          <cell r="A638">
            <v>1002725</v>
          </cell>
          <cell r="B638" t="str">
            <v>N G B NW FLANDERS - Buildings</v>
          </cell>
        </row>
        <row r="639">
          <cell r="A639">
            <v>1002726</v>
          </cell>
          <cell r="B639" t="str">
            <v>N G B NW FLANDERS - Buildings</v>
          </cell>
        </row>
        <row r="640">
          <cell r="A640">
            <v>1002729</v>
          </cell>
          <cell r="B640" t="str">
            <v>ASTORIA SERVICE CENTER - BUILDINGS</v>
          </cell>
        </row>
        <row r="641">
          <cell r="A641">
            <v>1002730</v>
          </cell>
          <cell r="B641" t="str">
            <v>N G B NW FLANDERS - Buildings</v>
          </cell>
        </row>
        <row r="642">
          <cell r="A642">
            <v>1002731</v>
          </cell>
          <cell r="B642" t="str">
            <v>SALEM SERVICE CENTER - Buildings</v>
          </cell>
        </row>
        <row r="643">
          <cell r="A643">
            <v>1002732</v>
          </cell>
          <cell r="B643" t="str">
            <v>Eugene Office Buildings</v>
          </cell>
        </row>
        <row r="644">
          <cell r="A644">
            <v>1002733</v>
          </cell>
          <cell r="B644" t="str">
            <v>N G B NW FLANDERS - Buildings</v>
          </cell>
        </row>
        <row r="645">
          <cell r="A645">
            <v>1002734</v>
          </cell>
          <cell r="B645" t="str">
            <v>Lincoln City Service Center Buildings</v>
          </cell>
        </row>
        <row r="646">
          <cell r="A646">
            <v>1002735</v>
          </cell>
          <cell r="B646" t="str">
            <v>N G B NW FLANDERS - Buildings</v>
          </cell>
        </row>
        <row r="647">
          <cell r="A647">
            <v>1002736</v>
          </cell>
          <cell r="B647" t="str">
            <v>Eugene Office Buildings</v>
          </cell>
        </row>
        <row r="648">
          <cell r="A648">
            <v>1002737</v>
          </cell>
          <cell r="B648" t="str">
            <v>SALEM SERVICE CENTER - Buildings</v>
          </cell>
        </row>
        <row r="649">
          <cell r="A649">
            <v>1002738</v>
          </cell>
          <cell r="B649" t="str">
            <v>Parkrose Service Center Buildings</v>
          </cell>
        </row>
        <row r="650">
          <cell r="A650">
            <v>1002739</v>
          </cell>
          <cell r="B650" t="str">
            <v>Sunset Service Center Buildings</v>
          </cell>
        </row>
        <row r="651">
          <cell r="A651">
            <v>1002740</v>
          </cell>
          <cell r="B651" t="str">
            <v>Mt. Scott Service Center Buildings</v>
          </cell>
        </row>
        <row r="652">
          <cell r="A652">
            <v>1002741</v>
          </cell>
          <cell r="B652" t="str">
            <v>SALEM SERVICE CENTER - Buildings</v>
          </cell>
        </row>
        <row r="653">
          <cell r="A653">
            <v>1002743</v>
          </cell>
          <cell r="B653" t="str">
            <v>Lincoln City Service Center Buildings</v>
          </cell>
        </row>
        <row r="654">
          <cell r="A654">
            <v>1002744</v>
          </cell>
          <cell r="B654" t="str">
            <v>N G B NW FLANDERS - Buildings</v>
          </cell>
        </row>
        <row r="655">
          <cell r="A655">
            <v>1002745</v>
          </cell>
          <cell r="B655" t="str">
            <v>N G B NW FLANDERS - Buildings</v>
          </cell>
        </row>
        <row r="656">
          <cell r="A656">
            <v>1002746</v>
          </cell>
          <cell r="B656" t="str">
            <v>GENERAL PLANT STRUCTURES AND IMPROVEMENTS - Buildi</v>
          </cell>
        </row>
        <row r="657">
          <cell r="A657">
            <v>1002748</v>
          </cell>
          <cell r="B657" t="str">
            <v>N G B NW FLANDERS - Buildings</v>
          </cell>
        </row>
        <row r="658">
          <cell r="A658">
            <v>1002749</v>
          </cell>
          <cell r="B658" t="str">
            <v>N G B NW FLANDERS - Buildings</v>
          </cell>
        </row>
        <row r="659">
          <cell r="A659">
            <v>1002750</v>
          </cell>
          <cell r="B659" t="str">
            <v>The Dalles Shop Buildings</v>
          </cell>
        </row>
        <row r="660">
          <cell r="A660">
            <v>1002751</v>
          </cell>
          <cell r="B660" t="str">
            <v>ASTORIA SERVICE CENTER - BUILDINGS</v>
          </cell>
        </row>
        <row r="661">
          <cell r="A661">
            <v>1002752</v>
          </cell>
          <cell r="B661" t="str">
            <v>N G B NW FLANDERS - Buildings</v>
          </cell>
        </row>
        <row r="662">
          <cell r="A662">
            <v>1002753</v>
          </cell>
          <cell r="B662" t="str">
            <v>GASCO DOCKS - GENERAL PLANT</v>
          </cell>
        </row>
        <row r="663">
          <cell r="A663">
            <v>1002754</v>
          </cell>
          <cell r="B663" t="str">
            <v>GASCO DOCKS - GENERAL PLANT</v>
          </cell>
        </row>
        <row r="664">
          <cell r="A664">
            <v>1002811</v>
          </cell>
          <cell r="B664" t="str">
            <v>Appliance Center - Exley Building Buildings</v>
          </cell>
        </row>
        <row r="665">
          <cell r="A665">
            <v>1002812</v>
          </cell>
          <cell r="B665" t="str">
            <v>Mt. Scott Service Center Buildings</v>
          </cell>
        </row>
        <row r="666">
          <cell r="A666">
            <v>1002814</v>
          </cell>
          <cell r="B666" t="str">
            <v>SALEM SERVICE CENTER - Buildings</v>
          </cell>
        </row>
        <row r="667">
          <cell r="A667">
            <v>1002815</v>
          </cell>
          <cell r="B667" t="str">
            <v>Parkrose Service Center Buildings</v>
          </cell>
        </row>
        <row r="668">
          <cell r="A668">
            <v>1002816</v>
          </cell>
          <cell r="B668" t="str">
            <v>Eugene Office Buildings</v>
          </cell>
        </row>
        <row r="669">
          <cell r="A669">
            <v>1002818</v>
          </cell>
          <cell r="B669" t="str">
            <v>GASCO STRUCTURES</v>
          </cell>
        </row>
        <row r="670">
          <cell r="A670">
            <v>1002819</v>
          </cell>
          <cell r="B670" t="str">
            <v>SALEM SERVICE CENTER - Buildings</v>
          </cell>
        </row>
        <row r="671">
          <cell r="A671">
            <v>1002820</v>
          </cell>
          <cell r="B671" t="str">
            <v>Sunset Service Center Buildings</v>
          </cell>
        </row>
        <row r="672">
          <cell r="A672">
            <v>1002821</v>
          </cell>
          <cell r="B672" t="str">
            <v>PARKING STR BLOCK 14 - Buildings</v>
          </cell>
        </row>
        <row r="673">
          <cell r="A673">
            <v>1002822</v>
          </cell>
          <cell r="B673" t="str">
            <v>SALEM SERVICE CENTER - Buildings</v>
          </cell>
        </row>
        <row r="674">
          <cell r="A674">
            <v>1002835</v>
          </cell>
          <cell r="B674" t="str">
            <v>GASCO DOCKS - GENERAL PLANT</v>
          </cell>
        </row>
        <row r="675">
          <cell r="A675">
            <v>1002858</v>
          </cell>
          <cell r="B675" t="str">
            <v>SALEM SERVICE CENTER - Buildings</v>
          </cell>
        </row>
        <row r="676">
          <cell r="A676">
            <v>1002928</v>
          </cell>
          <cell r="B676" t="str">
            <v>ONE PACIFIC SQUARE - Buildings</v>
          </cell>
        </row>
        <row r="677">
          <cell r="A677">
            <v>1002929</v>
          </cell>
          <cell r="B677" t="str">
            <v>N G B NW FLANDERS - Buildings</v>
          </cell>
        </row>
        <row r="678">
          <cell r="A678">
            <v>1002930</v>
          </cell>
          <cell r="B678" t="str">
            <v>N G B NW FLANDERS - Buildings</v>
          </cell>
        </row>
        <row r="679">
          <cell r="A679">
            <v>1002931</v>
          </cell>
          <cell r="B679" t="str">
            <v>ONE PACIFIC SQUARE - Buildings</v>
          </cell>
        </row>
        <row r="680">
          <cell r="A680">
            <v>1002932</v>
          </cell>
          <cell r="B680" t="str">
            <v>N G B NW FLANDERS - Buildings</v>
          </cell>
        </row>
        <row r="681">
          <cell r="A681">
            <v>1002933</v>
          </cell>
          <cell r="B681" t="str">
            <v>ONE PACIFIC SQUARE - Buildings</v>
          </cell>
        </row>
        <row r="682">
          <cell r="A682">
            <v>1002934</v>
          </cell>
          <cell r="B682" t="str">
            <v>N G B NW FLANDERS - Buildings</v>
          </cell>
        </row>
        <row r="683">
          <cell r="A683">
            <v>1002935</v>
          </cell>
          <cell r="B683" t="str">
            <v>ONE PACIFIC SQUARE - Buildings</v>
          </cell>
        </row>
        <row r="684">
          <cell r="A684">
            <v>1002936</v>
          </cell>
          <cell r="B684" t="str">
            <v>N G B NW FLANDERS - Buildings</v>
          </cell>
        </row>
        <row r="685">
          <cell r="A685">
            <v>1002937</v>
          </cell>
          <cell r="B685" t="str">
            <v>N G B NW FLANDERS - Buildings</v>
          </cell>
        </row>
        <row r="686">
          <cell r="A686">
            <v>1002938</v>
          </cell>
          <cell r="B686" t="str">
            <v>ASTORIA SERVICE CENTER - BUILDINGS</v>
          </cell>
        </row>
        <row r="687">
          <cell r="A687">
            <v>1002939</v>
          </cell>
          <cell r="B687" t="str">
            <v>ASTORIA SERVICE CENTER - BUILDINGS</v>
          </cell>
        </row>
        <row r="688">
          <cell r="A688">
            <v>1002940</v>
          </cell>
          <cell r="B688" t="str">
            <v>ASTORIA SERVICE CENTER - BUILDINGS</v>
          </cell>
        </row>
        <row r="689">
          <cell r="A689">
            <v>1002941</v>
          </cell>
          <cell r="B689" t="str">
            <v>N G B NW FLANDERS - Buildings</v>
          </cell>
        </row>
        <row r="690">
          <cell r="A690">
            <v>1002942</v>
          </cell>
          <cell r="B690" t="str">
            <v>N G B NW FLANDERS - Buildings</v>
          </cell>
        </row>
        <row r="691">
          <cell r="A691">
            <v>1002943</v>
          </cell>
          <cell r="B691" t="str">
            <v>N G B NW FLANDERS - Buildings</v>
          </cell>
        </row>
        <row r="692">
          <cell r="A692">
            <v>1002944</v>
          </cell>
          <cell r="B692" t="str">
            <v>ONE PACIFIC SQUARE - Buildings</v>
          </cell>
        </row>
        <row r="693">
          <cell r="A693">
            <v>1002945</v>
          </cell>
          <cell r="B693" t="str">
            <v>N G B NW FLANDERS - Buildings</v>
          </cell>
        </row>
        <row r="694">
          <cell r="A694">
            <v>1002946</v>
          </cell>
          <cell r="B694" t="str">
            <v>N G B NW FLANDERS - Buildings</v>
          </cell>
        </row>
        <row r="695">
          <cell r="A695">
            <v>1002947</v>
          </cell>
          <cell r="B695" t="str">
            <v>N G B NW FLANDERS - Buildings</v>
          </cell>
        </row>
        <row r="696">
          <cell r="A696">
            <v>1002948</v>
          </cell>
          <cell r="B696" t="str">
            <v>Appliance Center - Exley Building Buildings</v>
          </cell>
        </row>
        <row r="697">
          <cell r="A697">
            <v>1002949</v>
          </cell>
          <cell r="B697" t="str">
            <v>N G B NW FLANDERS - Buildings</v>
          </cell>
        </row>
        <row r="698">
          <cell r="A698">
            <v>1002950</v>
          </cell>
          <cell r="B698" t="str">
            <v>N G B NW FLANDERS - Buildings</v>
          </cell>
        </row>
        <row r="699">
          <cell r="A699">
            <v>1002951</v>
          </cell>
          <cell r="B699" t="str">
            <v>N G B NW FLANDERS - Buildings</v>
          </cell>
        </row>
        <row r="700">
          <cell r="A700">
            <v>1002952</v>
          </cell>
          <cell r="B700" t="str">
            <v>N G B NW FLANDERS - Buildings</v>
          </cell>
        </row>
        <row r="701">
          <cell r="A701">
            <v>1002953</v>
          </cell>
          <cell r="B701" t="str">
            <v>N G B NW FLANDERS - Buildings</v>
          </cell>
        </row>
        <row r="702">
          <cell r="A702">
            <v>1002954</v>
          </cell>
          <cell r="B702" t="str">
            <v>N G B NW FLANDERS - Buildings</v>
          </cell>
        </row>
        <row r="703">
          <cell r="A703">
            <v>1002955</v>
          </cell>
          <cell r="B703" t="str">
            <v>N G B NW FLANDERS - Buildings</v>
          </cell>
        </row>
        <row r="704">
          <cell r="A704">
            <v>1002956</v>
          </cell>
          <cell r="B704" t="str">
            <v>N G B NW FLANDERS - Buildings</v>
          </cell>
        </row>
        <row r="705">
          <cell r="A705">
            <v>1002957</v>
          </cell>
          <cell r="B705" t="str">
            <v>ONE PACIFIC SQUARE - Buildings</v>
          </cell>
        </row>
        <row r="706">
          <cell r="A706">
            <v>1002958</v>
          </cell>
          <cell r="B706" t="str">
            <v>N G B NW FLANDERS - Buildings</v>
          </cell>
        </row>
        <row r="707">
          <cell r="A707">
            <v>1002959</v>
          </cell>
          <cell r="B707" t="str">
            <v>Eugene Office Buildings</v>
          </cell>
        </row>
        <row r="708">
          <cell r="A708">
            <v>1002960</v>
          </cell>
          <cell r="B708" t="str">
            <v>ASTORIA SERVICE CENTER - BUILDINGS</v>
          </cell>
        </row>
        <row r="709">
          <cell r="A709">
            <v>1002961</v>
          </cell>
          <cell r="B709" t="str">
            <v>N G B NW FLANDERS - Buildings</v>
          </cell>
        </row>
        <row r="710">
          <cell r="A710">
            <v>1002963</v>
          </cell>
          <cell r="B710" t="str">
            <v>ONE PACIFIC SQUARE - Buildings</v>
          </cell>
        </row>
        <row r="711">
          <cell r="A711">
            <v>1002969</v>
          </cell>
          <cell r="B711" t="str">
            <v>SALEM SERVICE CENTER - Buildings</v>
          </cell>
        </row>
        <row r="712">
          <cell r="A712">
            <v>1002973</v>
          </cell>
          <cell r="B712" t="str">
            <v>Eugene Office Buildings</v>
          </cell>
        </row>
        <row r="713">
          <cell r="A713">
            <v>1002974</v>
          </cell>
          <cell r="B713" t="str">
            <v>N G B NW FLANDERS - Buildings</v>
          </cell>
        </row>
        <row r="714">
          <cell r="A714">
            <v>1002978</v>
          </cell>
          <cell r="B714" t="str">
            <v>ASTORIA SERVICE CENTER - BUILDINGS</v>
          </cell>
        </row>
        <row r="715">
          <cell r="A715">
            <v>1002979</v>
          </cell>
          <cell r="B715" t="str">
            <v>SALEM SERVICE CENTER - Buildings</v>
          </cell>
        </row>
        <row r="716">
          <cell r="A716">
            <v>1002980</v>
          </cell>
          <cell r="B716" t="str">
            <v>ONE PACIFIC SQUARE - Buildings</v>
          </cell>
        </row>
        <row r="717">
          <cell r="A717">
            <v>1002981</v>
          </cell>
          <cell r="B717" t="str">
            <v>ASTORIA SERVICE CENTER - BUILDINGS</v>
          </cell>
        </row>
        <row r="718">
          <cell r="A718">
            <v>1003017</v>
          </cell>
          <cell r="B718" t="str">
            <v>SALEM SERVICE CENTER - Buildings</v>
          </cell>
        </row>
        <row r="719">
          <cell r="A719">
            <v>1003097</v>
          </cell>
          <cell r="B719" t="str">
            <v>Eugene Office Buildings</v>
          </cell>
        </row>
        <row r="720">
          <cell r="A720">
            <v>1003098</v>
          </cell>
          <cell r="B720" t="str">
            <v>SALEM SERVICE CENTER - Buildings</v>
          </cell>
        </row>
        <row r="721">
          <cell r="A721">
            <v>1003099</v>
          </cell>
          <cell r="B721" t="str">
            <v>Appliance Center - Exley Building Buildings</v>
          </cell>
        </row>
        <row r="722">
          <cell r="A722">
            <v>1003100</v>
          </cell>
          <cell r="B722" t="str">
            <v>GASCO STRUCTURES</v>
          </cell>
        </row>
        <row r="723">
          <cell r="A723">
            <v>1003103</v>
          </cell>
          <cell r="B723" t="str">
            <v>Sunset Service Center Buildings</v>
          </cell>
        </row>
        <row r="724">
          <cell r="A724">
            <v>1003106</v>
          </cell>
          <cell r="B724" t="str">
            <v>Eugene Office Buildings</v>
          </cell>
        </row>
        <row r="725">
          <cell r="A725">
            <v>1003107</v>
          </cell>
          <cell r="B725" t="str">
            <v>Sunset Service Center Buildings</v>
          </cell>
        </row>
        <row r="726">
          <cell r="A726">
            <v>1003136</v>
          </cell>
          <cell r="B726" t="str">
            <v>N G B NW FLANDERS - Buildings</v>
          </cell>
        </row>
        <row r="727">
          <cell r="A727">
            <v>1003208</v>
          </cell>
          <cell r="B727" t="str">
            <v>SALEM SERVICE CENTER - Buildings</v>
          </cell>
        </row>
        <row r="728">
          <cell r="A728">
            <v>1003212</v>
          </cell>
          <cell r="B728" t="str">
            <v>SALEM SERVICE CENTER - Buildings</v>
          </cell>
        </row>
        <row r="729">
          <cell r="A729">
            <v>1003219</v>
          </cell>
          <cell r="B729" t="str">
            <v>Lincoln City Service Center Buildings</v>
          </cell>
        </row>
        <row r="730">
          <cell r="A730">
            <v>1003334</v>
          </cell>
          <cell r="B730" t="str">
            <v>Appliance Center - Exley Building Buildings</v>
          </cell>
        </row>
        <row r="731">
          <cell r="A731">
            <v>1003338</v>
          </cell>
          <cell r="B731" t="str">
            <v>Lincoln City Service Center Buildings</v>
          </cell>
        </row>
        <row r="732">
          <cell r="A732">
            <v>1003339</v>
          </cell>
          <cell r="B732" t="str">
            <v>Lincoln City Service Center Buildings</v>
          </cell>
        </row>
        <row r="733">
          <cell r="A733">
            <v>1003343</v>
          </cell>
          <cell r="B733" t="str">
            <v>SALEM SERVICE CENTER - Buildings</v>
          </cell>
        </row>
        <row r="734">
          <cell r="A734">
            <v>1003344</v>
          </cell>
          <cell r="B734" t="str">
            <v>SALEM SERVICE CENTER - Buildings</v>
          </cell>
        </row>
        <row r="735">
          <cell r="A735">
            <v>1003345</v>
          </cell>
          <cell r="B735" t="str">
            <v>GENERAL PLANT STRUCTURES AND IMPROVEMENTS - Buildi</v>
          </cell>
        </row>
        <row r="736">
          <cell r="A736">
            <v>1003346</v>
          </cell>
          <cell r="B736" t="str">
            <v>GENERAL PLANT STRUCTURES AND IMPROVEMENTS - Buildi</v>
          </cell>
        </row>
        <row r="737">
          <cell r="A737">
            <v>1003488</v>
          </cell>
          <cell r="B737" t="str">
            <v>ONE PACIFIC SQUARE - Buildings</v>
          </cell>
        </row>
        <row r="738">
          <cell r="A738">
            <v>1003491</v>
          </cell>
          <cell r="B738" t="str">
            <v>Lincoln City Service Center Buildings</v>
          </cell>
        </row>
        <row r="739">
          <cell r="A739">
            <v>1003494</v>
          </cell>
          <cell r="B739" t="str">
            <v>ASTORIA SERVICE CENTER - BUILDINGS</v>
          </cell>
        </row>
        <row r="740">
          <cell r="A740">
            <v>1003495</v>
          </cell>
          <cell r="B740" t="str">
            <v>ASTORIA SERVICE CENTER - BUILDINGS</v>
          </cell>
        </row>
        <row r="741">
          <cell r="A741">
            <v>1003496</v>
          </cell>
          <cell r="B741" t="str">
            <v>Lincoln City Service Center Buildings</v>
          </cell>
        </row>
        <row r="742">
          <cell r="A742">
            <v>1003498</v>
          </cell>
          <cell r="B742" t="str">
            <v>SALEM SERVICE CENTER - Buildings</v>
          </cell>
        </row>
        <row r="743">
          <cell r="A743">
            <v>1003499</v>
          </cell>
          <cell r="B743" t="str">
            <v>SALEM SERVICE CENTER - Buildings</v>
          </cell>
        </row>
        <row r="744">
          <cell r="A744">
            <v>1003501</v>
          </cell>
          <cell r="B744" t="str">
            <v>Parkrose Service Center Buildings</v>
          </cell>
        </row>
        <row r="745">
          <cell r="A745">
            <v>1003502</v>
          </cell>
          <cell r="B745" t="str">
            <v>Lincoln City Service Center Buildings</v>
          </cell>
        </row>
        <row r="746">
          <cell r="A746">
            <v>1003503</v>
          </cell>
          <cell r="B746" t="str">
            <v>SALEM SERVICE CENTER - Buildings</v>
          </cell>
        </row>
        <row r="747">
          <cell r="A747">
            <v>1003504</v>
          </cell>
          <cell r="B747" t="str">
            <v>SALEM SERVICE CENTER - Buildings</v>
          </cell>
        </row>
        <row r="748">
          <cell r="A748">
            <v>1003507</v>
          </cell>
          <cell r="B748" t="str">
            <v>OR Conversion</v>
          </cell>
        </row>
        <row r="749">
          <cell r="A749">
            <v>1003508</v>
          </cell>
          <cell r="B749" t="str">
            <v>ASTORIA SERVICE CENTER - BUILDINGS</v>
          </cell>
        </row>
        <row r="750">
          <cell r="A750">
            <v>1003509</v>
          </cell>
          <cell r="B750" t="str">
            <v>Eugene Office Buildings</v>
          </cell>
        </row>
        <row r="751">
          <cell r="A751">
            <v>1003541</v>
          </cell>
          <cell r="B751" t="str">
            <v>GARAGE BUILDINGS - Buildings</v>
          </cell>
        </row>
        <row r="752">
          <cell r="A752">
            <v>1003625</v>
          </cell>
          <cell r="B752" t="str">
            <v>Eugene Office Buildings</v>
          </cell>
        </row>
        <row r="753">
          <cell r="A753">
            <v>1003626</v>
          </cell>
          <cell r="B753" t="str">
            <v>Lincoln City Service Center Buildings</v>
          </cell>
        </row>
        <row r="754">
          <cell r="A754">
            <v>1003629</v>
          </cell>
          <cell r="B754" t="str">
            <v>Lincoln City Service Center Buildings</v>
          </cell>
        </row>
        <row r="755">
          <cell r="A755">
            <v>1003630</v>
          </cell>
          <cell r="B755" t="str">
            <v>Eugene Office Buildings</v>
          </cell>
        </row>
        <row r="756">
          <cell r="A756">
            <v>1003631</v>
          </cell>
          <cell r="B756" t="str">
            <v>ASTORIA SERVICE CENTER - BUILDINGS</v>
          </cell>
        </row>
        <row r="757">
          <cell r="A757">
            <v>1003632</v>
          </cell>
          <cell r="B757" t="str">
            <v>Mt. Scott Service Center Buildings</v>
          </cell>
        </row>
        <row r="758">
          <cell r="A758">
            <v>1003633</v>
          </cell>
          <cell r="B758" t="str">
            <v>Lincoln City Service Center Buildings</v>
          </cell>
        </row>
        <row r="759">
          <cell r="A759">
            <v>1003636</v>
          </cell>
          <cell r="B759" t="str">
            <v>SALEM SERVICE CENTER - Buildings</v>
          </cell>
        </row>
        <row r="760">
          <cell r="A760">
            <v>1003638</v>
          </cell>
          <cell r="B760" t="str">
            <v>OR Conversion</v>
          </cell>
        </row>
        <row r="761">
          <cell r="A761">
            <v>1003640</v>
          </cell>
          <cell r="B761" t="str">
            <v>GASCO STRUCTURES</v>
          </cell>
        </row>
        <row r="762">
          <cell r="A762">
            <v>1003642</v>
          </cell>
          <cell r="B762" t="str">
            <v>GASCO STRUCTURES</v>
          </cell>
        </row>
        <row r="763">
          <cell r="A763">
            <v>1003644</v>
          </cell>
          <cell r="B763" t="str">
            <v>ASTORIA SERVICE CENTER - BUILDINGS</v>
          </cell>
        </row>
        <row r="764">
          <cell r="A764">
            <v>1003646</v>
          </cell>
          <cell r="B764" t="str">
            <v>Eugene Office Buildings</v>
          </cell>
        </row>
        <row r="765">
          <cell r="A765">
            <v>1003771</v>
          </cell>
          <cell r="B765" t="str">
            <v>ASTORIA SERVICE CENTER - BUILDINGS</v>
          </cell>
        </row>
        <row r="766">
          <cell r="A766">
            <v>1003772</v>
          </cell>
          <cell r="B766" t="str">
            <v>SALEM SERVICE CENTER - Buildings</v>
          </cell>
        </row>
        <row r="767">
          <cell r="A767">
            <v>1003776</v>
          </cell>
          <cell r="B767" t="str">
            <v>GARAGE BUILDINGS - Buildings</v>
          </cell>
        </row>
        <row r="768">
          <cell r="A768">
            <v>1003778</v>
          </cell>
          <cell r="B768" t="str">
            <v>Mt. Scott Service Center Buildings</v>
          </cell>
        </row>
        <row r="769">
          <cell r="A769">
            <v>1003779</v>
          </cell>
          <cell r="B769" t="str">
            <v>SALEM SERVICE CENTER - Buildings</v>
          </cell>
        </row>
        <row r="770">
          <cell r="A770">
            <v>1003780</v>
          </cell>
          <cell r="B770" t="str">
            <v>Lincoln City Service Center Buildings</v>
          </cell>
        </row>
        <row r="771">
          <cell r="A771">
            <v>1003782</v>
          </cell>
          <cell r="B771" t="str">
            <v>SALEM SERVICE CENTER - Buildings</v>
          </cell>
        </row>
        <row r="772">
          <cell r="A772">
            <v>1003783</v>
          </cell>
          <cell r="B772" t="str">
            <v>SALEM SERVICE CENTER - Buildings</v>
          </cell>
        </row>
        <row r="773">
          <cell r="A773">
            <v>1003785</v>
          </cell>
          <cell r="B773" t="str">
            <v>Appliance Center - Exley Building Buildings</v>
          </cell>
        </row>
        <row r="774">
          <cell r="A774">
            <v>1003919</v>
          </cell>
          <cell r="B774" t="str">
            <v>ASTORIA SERVICE CENTER - BUILDINGS</v>
          </cell>
        </row>
        <row r="775">
          <cell r="A775">
            <v>1003922</v>
          </cell>
          <cell r="B775" t="str">
            <v>ASTORIA SERVICE CENTER - BUILDINGS</v>
          </cell>
        </row>
        <row r="776">
          <cell r="A776">
            <v>1003924</v>
          </cell>
          <cell r="B776" t="str">
            <v>ASTORIA SERVICE CENTER - BUILDINGS</v>
          </cell>
        </row>
        <row r="777">
          <cell r="A777">
            <v>1003925</v>
          </cell>
          <cell r="B777" t="str">
            <v>SALEM SERVICE CENTER - Buildings</v>
          </cell>
        </row>
        <row r="778">
          <cell r="A778">
            <v>1003926</v>
          </cell>
          <cell r="B778" t="str">
            <v>ASTORIA SERVICE CENTER - BUILDINGS</v>
          </cell>
        </row>
        <row r="779">
          <cell r="A779">
            <v>1003927</v>
          </cell>
          <cell r="B779" t="str">
            <v>ASTORIA SERVICE CENTER - BUILDINGS</v>
          </cell>
        </row>
        <row r="780">
          <cell r="A780">
            <v>1003930</v>
          </cell>
          <cell r="B780" t="str">
            <v>Parkrose Service Center Buildings</v>
          </cell>
        </row>
        <row r="781">
          <cell r="A781">
            <v>1003931</v>
          </cell>
          <cell r="B781" t="str">
            <v>Mt. Scott Service Center Buildings</v>
          </cell>
        </row>
        <row r="782">
          <cell r="A782">
            <v>1003932</v>
          </cell>
          <cell r="B782" t="str">
            <v>Appliance Center - Exley Building Buildings</v>
          </cell>
        </row>
        <row r="783">
          <cell r="A783">
            <v>1004213</v>
          </cell>
          <cell r="B783" t="str">
            <v>ONE PACIFIC SQUARE - Buildings</v>
          </cell>
        </row>
        <row r="784">
          <cell r="A784">
            <v>1004214</v>
          </cell>
          <cell r="B784" t="str">
            <v>ONE PACIFIC SQUARE - Buildings</v>
          </cell>
        </row>
        <row r="785">
          <cell r="A785">
            <v>1004215</v>
          </cell>
          <cell r="B785" t="str">
            <v>ONE PACIFIC SQUARE - Buildings</v>
          </cell>
        </row>
        <row r="786">
          <cell r="A786">
            <v>1004216</v>
          </cell>
          <cell r="B786" t="str">
            <v>ONE PACIFIC SQUARE - Buildings</v>
          </cell>
        </row>
        <row r="787">
          <cell r="A787">
            <v>1004217</v>
          </cell>
          <cell r="B787" t="str">
            <v>SALEM SERVICE CENTER - Buildings</v>
          </cell>
        </row>
        <row r="788">
          <cell r="A788">
            <v>1004219</v>
          </cell>
          <cell r="B788" t="str">
            <v>ONE PACIFIC SQUARE - Buildings</v>
          </cell>
        </row>
        <row r="789">
          <cell r="A789">
            <v>1004220</v>
          </cell>
          <cell r="B789" t="str">
            <v>ONE PACIFIC SQUARE - Buildings</v>
          </cell>
        </row>
        <row r="790">
          <cell r="A790">
            <v>1004221</v>
          </cell>
          <cell r="B790" t="str">
            <v>ONE PACIFIC SQUARE - Buildings</v>
          </cell>
        </row>
        <row r="791">
          <cell r="A791">
            <v>1004222</v>
          </cell>
          <cell r="B791" t="str">
            <v>ONE PACIFIC SQUARE - Buildings</v>
          </cell>
        </row>
        <row r="792">
          <cell r="A792">
            <v>1004223</v>
          </cell>
          <cell r="B792" t="str">
            <v>ONE PACIFIC SQUARE - Buildings</v>
          </cell>
        </row>
        <row r="793">
          <cell r="A793">
            <v>1004224</v>
          </cell>
          <cell r="B793" t="str">
            <v>ONE PACIFIC SQUARE - Buildings</v>
          </cell>
        </row>
        <row r="794">
          <cell r="A794">
            <v>1004225</v>
          </cell>
          <cell r="B794" t="str">
            <v>ONE PACIFIC SQUARE - Buildings</v>
          </cell>
        </row>
        <row r="795">
          <cell r="A795">
            <v>1004226</v>
          </cell>
          <cell r="B795" t="str">
            <v>ONE PACIFIC SQUARE - Buildings</v>
          </cell>
        </row>
        <row r="796">
          <cell r="A796">
            <v>1004227</v>
          </cell>
          <cell r="B796" t="str">
            <v>ONE PACIFIC SQUARE - Buildings</v>
          </cell>
        </row>
        <row r="797">
          <cell r="A797">
            <v>1004228</v>
          </cell>
          <cell r="B797" t="str">
            <v>ONE PACIFIC SQUARE - Buildings</v>
          </cell>
        </row>
        <row r="798">
          <cell r="A798">
            <v>1004229</v>
          </cell>
          <cell r="B798" t="str">
            <v>ONE PACIFIC SQUARE - Buildings</v>
          </cell>
        </row>
        <row r="799">
          <cell r="A799">
            <v>1004230</v>
          </cell>
          <cell r="B799" t="str">
            <v>ONE PACIFIC SQUARE - Buildings</v>
          </cell>
        </row>
        <row r="800">
          <cell r="A800">
            <v>1004231</v>
          </cell>
          <cell r="B800" t="str">
            <v>ONE PACIFIC SQUARE - Buildings</v>
          </cell>
        </row>
        <row r="801">
          <cell r="A801">
            <v>1004232</v>
          </cell>
          <cell r="B801" t="str">
            <v>ONE PACIFIC SQUARE - Buildings</v>
          </cell>
        </row>
        <row r="802">
          <cell r="A802">
            <v>1004233</v>
          </cell>
          <cell r="B802" t="str">
            <v>ONE PACIFIC SQUARE - Buildings</v>
          </cell>
        </row>
        <row r="803">
          <cell r="A803">
            <v>1004234</v>
          </cell>
          <cell r="B803" t="str">
            <v>Lincoln City Service Center Buildings</v>
          </cell>
        </row>
        <row r="804">
          <cell r="A804">
            <v>1004235</v>
          </cell>
          <cell r="B804" t="str">
            <v>ONE PACIFIC SQUARE - Buildings</v>
          </cell>
        </row>
        <row r="805">
          <cell r="A805">
            <v>1004236</v>
          </cell>
          <cell r="B805" t="str">
            <v>ONE PACIFIC SQUARE - Buildings</v>
          </cell>
        </row>
        <row r="806">
          <cell r="A806">
            <v>1004237</v>
          </cell>
          <cell r="B806" t="str">
            <v>ONE PACIFIC SQUARE - Buildings</v>
          </cell>
        </row>
        <row r="807">
          <cell r="A807">
            <v>1004238</v>
          </cell>
          <cell r="B807" t="str">
            <v>ONE PACIFIC SQUARE - Buildings</v>
          </cell>
        </row>
        <row r="808">
          <cell r="A808">
            <v>1004239</v>
          </cell>
          <cell r="B808" t="str">
            <v>SALEM SERVICE CENTER - Buildings</v>
          </cell>
        </row>
        <row r="809">
          <cell r="A809">
            <v>1004240</v>
          </cell>
          <cell r="B809" t="str">
            <v>Mt. Scott Service Center Buildings</v>
          </cell>
        </row>
        <row r="810">
          <cell r="A810">
            <v>1004241</v>
          </cell>
          <cell r="B810" t="str">
            <v>ONE PACIFIC SQUARE - Buildings</v>
          </cell>
        </row>
        <row r="811">
          <cell r="A811">
            <v>1004242</v>
          </cell>
          <cell r="B811" t="str">
            <v>ONE PACIFIC SQUARE - Buildings</v>
          </cell>
        </row>
        <row r="812">
          <cell r="A812">
            <v>1004243</v>
          </cell>
          <cell r="B812" t="str">
            <v>ONE PACIFIC SQUARE - Buildings</v>
          </cell>
        </row>
        <row r="813">
          <cell r="A813">
            <v>1004244</v>
          </cell>
          <cell r="B813" t="str">
            <v>ONE PACIFIC SQUARE - Buildings</v>
          </cell>
        </row>
        <row r="814">
          <cell r="A814">
            <v>1004245</v>
          </cell>
          <cell r="B814" t="str">
            <v>ONE PACIFIC SQUARE - Buildings</v>
          </cell>
        </row>
        <row r="815">
          <cell r="A815">
            <v>1004246</v>
          </cell>
          <cell r="B815" t="str">
            <v>ONE PACIFIC SQUARE - Buildings</v>
          </cell>
        </row>
        <row r="816">
          <cell r="A816">
            <v>1004249</v>
          </cell>
          <cell r="B816" t="str">
            <v>Sunset Service Center Buildings</v>
          </cell>
        </row>
        <row r="817">
          <cell r="A817">
            <v>1004250</v>
          </cell>
          <cell r="B817" t="str">
            <v>Sunset Service Center Buildings</v>
          </cell>
        </row>
        <row r="818">
          <cell r="A818">
            <v>1004251</v>
          </cell>
          <cell r="B818" t="str">
            <v>Appliance Center - Exley Building Buildings</v>
          </cell>
        </row>
        <row r="819">
          <cell r="A819">
            <v>1004252</v>
          </cell>
          <cell r="B819" t="str">
            <v>ONE PACIFIC SQUARE - Buildings</v>
          </cell>
        </row>
        <row r="820">
          <cell r="A820">
            <v>1004253</v>
          </cell>
          <cell r="B820" t="str">
            <v>SALEM SERVICE CENTER - Buildings</v>
          </cell>
        </row>
        <row r="821">
          <cell r="A821">
            <v>1004254</v>
          </cell>
          <cell r="B821" t="str">
            <v>Appliance Center - Exley Building Buildings</v>
          </cell>
        </row>
        <row r="822">
          <cell r="A822">
            <v>1004495</v>
          </cell>
          <cell r="B822" t="str">
            <v>Lincoln City Service Center Buildings</v>
          </cell>
        </row>
        <row r="823">
          <cell r="A823">
            <v>1004497</v>
          </cell>
          <cell r="B823" t="str">
            <v>SALEM SERVICE CENTER - Buildings</v>
          </cell>
        </row>
        <row r="824">
          <cell r="A824">
            <v>1004499</v>
          </cell>
          <cell r="B824" t="str">
            <v>Lincoln City Service Center Buildings</v>
          </cell>
        </row>
        <row r="825">
          <cell r="A825">
            <v>1004500</v>
          </cell>
          <cell r="B825" t="str">
            <v>SALEM SERVICE CENTER - Buildings</v>
          </cell>
        </row>
        <row r="826">
          <cell r="A826">
            <v>1004501</v>
          </cell>
          <cell r="B826" t="str">
            <v>ONE PACIFIC SQUARE - Buildings</v>
          </cell>
        </row>
        <row r="827">
          <cell r="A827">
            <v>1004502</v>
          </cell>
          <cell r="B827" t="str">
            <v>Lincoln City Service Center Buildings</v>
          </cell>
        </row>
        <row r="828">
          <cell r="A828">
            <v>1004503</v>
          </cell>
          <cell r="B828" t="str">
            <v>ASTORIA SERVICE CENTER - BUILDINGS</v>
          </cell>
        </row>
        <row r="829">
          <cell r="A829">
            <v>1004504</v>
          </cell>
          <cell r="B829" t="str">
            <v>Eugene Office Buildings</v>
          </cell>
        </row>
        <row r="830">
          <cell r="A830">
            <v>1004506</v>
          </cell>
          <cell r="B830" t="str">
            <v>CENTRAL SERVICE CENTER - BUILIDINGS STATION E SV</v>
          </cell>
        </row>
        <row r="831">
          <cell r="A831">
            <v>1004507</v>
          </cell>
          <cell r="B831" t="str">
            <v>ASTORIA SERVICE CENTER - BUILDINGS</v>
          </cell>
        </row>
        <row r="832">
          <cell r="A832">
            <v>1004508</v>
          </cell>
          <cell r="B832" t="str">
            <v>SALEM SERVICE CENTER - Buildings</v>
          </cell>
        </row>
        <row r="833">
          <cell r="A833">
            <v>1004509</v>
          </cell>
          <cell r="B833" t="str">
            <v>GARAGE BUILDINGS - Buildings</v>
          </cell>
        </row>
        <row r="834">
          <cell r="A834">
            <v>1004511</v>
          </cell>
          <cell r="B834" t="str">
            <v>Eugene Office Buildings</v>
          </cell>
        </row>
        <row r="835">
          <cell r="A835">
            <v>1004512</v>
          </cell>
          <cell r="B835" t="str">
            <v>ONE PACIFIC SQUARE - Buildings</v>
          </cell>
        </row>
        <row r="836">
          <cell r="A836">
            <v>1004514</v>
          </cell>
          <cell r="B836" t="str">
            <v>ONE PACIFIC SQUARE - Buildings</v>
          </cell>
        </row>
        <row r="837">
          <cell r="A837">
            <v>1004754</v>
          </cell>
          <cell r="B837" t="str">
            <v>Eugene Office Buildings</v>
          </cell>
        </row>
        <row r="838">
          <cell r="A838">
            <v>1004755</v>
          </cell>
          <cell r="B838" t="str">
            <v>The Dalles Shop Buildings</v>
          </cell>
        </row>
        <row r="839">
          <cell r="A839">
            <v>1004756</v>
          </cell>
          <cell r="B839" t="str">
            <v>ASTORIA SERVICE CENTER - BUILDINGS</v>
          </cell>
        </row>
        <row r="840">
          <cell r="A840">
            <v>1004757</v>
          </cell>
          <cell r="B840" t="str">
            <v>ONE PACIFIC SQUARE - Buildings</v>
          </cell>
        </row>
        <row r="841">
          <cell r="A841">
            <v>1004758</v>
          </cell>
          <cell r="B841" t="str">
            <v>ONE PACIFIC SQUARE - Buildings</v>
          </cell>
        </row>
        <row r="842">
          <cell r="A842">
            <v>1004759</v>
          </cell>
          <cell r="B842" t="str">
            <v>Eugene Office Buildings</v>
          </cell>
        </row>
        <row r="843">
          <cell r="A843">
            <v>1004760</v>
          </cell>
          <cell r="B843" t="str">
            <v>ONE PACIFIC SQUARE - Buildings</v>
          </cell>
        </row>
        <row r="844">
          <cell r="A844">
            <v>1004763</v>
          </cell>
          <cell r="B844" t="str">
            <v>Eugene Office Buildings</v>
          </cell>
        </row>
        <row r="845">
          <cell r="A845">
            <v>1004764</v>
          </cell>
          <cell r="B845" t="str">
            <v>Eugene Office Buildings</v>
          </cell>
        </row>
        <row r="846">
          <cell r="A846">
            <v>1004765</v>
          </cell>
          <cell r="B846" t="str">
            <v>ONE PACIFIC SQUARE - Buildings</v>
          </cell>
        </row>
        <row r="847">
          <cell r="A847">
            <v>1004766</v>
          </cell>
          <cell r="B847" t="str">
            <v>ONE PACIFIC SQUARE - Buildings</v>
          </cell>
        </row>
        <row r="848">
          <cell r="A848">
            <v>1004767</v>
          </cell>
          <cell r="B848" t="str">
            <v>ONE PACIFIC SQUARE - Buildings</v>
          </cell>
        </row>
        <row r="849">
          <cell r="A849">
            <v>1004770</v>
          </cell>
          <cell r="B849" t="str">
            <v>Sunset Service Center Buildings</v>
          </cell>
        </row>
        <row r="850">
          <cell r="A850">
            <v>1004771</v>
          </cell>
          <cell r="B850" t="str">
            <v>ONE PACIFIC SQUARE - Buildings</v>
          </cell>
        </row>
        <row r="851">
          <cell r="A851">
            <v>1004772</v>
          </cell>
          <cell r="B851" t="str">
            <v>CENTRAL PARKING LOT</v>
          </cell>
        </row>
        <row r="852">
          <cell r="A852">
            <v>1004979</v>
          </cell>
          <cell r="B852" t="str">
            <v>Eugene Office Buildings</v>
          </cell>
        </row>
        <row r="853">
          <cell r="A853">
            <v>1004984</v>
          </cell>
          <cell r="B853" t="str">
            <v>Appliance Center - Exley Building Buildings</v>
          </cell>
        </row>
        <row r="854">
          <cell r="A854">
            <v>1004985</v>
          </cell>
          <cell r="B854" t="str">
            <v>Lincoln City Service Center Buildings</v>
          </cell>
        </row>
        <row r="855">
          <cell r="A855">
            <v>1004986</v>
          </cell>
          <cell r="B855" t="str">
            <v>PARKING STR BLOCK 24 - Buildings</v>
          </cell>
        </row>
        <row r="856">
          <cell r="A856">
            <v>1004988</v>
          </cell>
          <cell r="B856" t="str">
            <v>SALEM SERVICE CENTER - Buildings</v>
          </cell>
        </row>
        <row r="857">
          <cell r="A857">
            <v>1004989</v>
          </cell>
          <cell r="B857" t="str">
            <v>ASTORIA SERVICE CENTER - BUILDINGS</v>
          </cell>
        </row>
        <row r="858">
          <cell r="A858">
            <v>1004992</v>
          </cell>
          <cell r="B858" t="str">
            <v>ASTORIA SERVICE CENTER - BUILDINGS</v>
          </cell>
        </row>
        <row r="859">
          <cell r="A859">
            <v>1004994</v>
          </cell>
          <cell r="B859" t="str">
            <v>Appliance Center - Exley Building Buildings</v>
          </cell>
        </row>
        <row r="860">
          <cell r="A860">
            <v>1004996</v>
          </cell>
          <cell r="B860" t="str">
            <v>Parkrose Service Center Buildings</v>
          </cell>
        </row>
        <row r="861">
          <cell r="A861">
            <v>1004999</v>
          </cell>
          <cell r="B861" t="str">
            <v>ASTORIA SERVICE CENTER - BUILDINGS</v>
          </cell>
        </row>
        <row r="862">
          <cell r="A862">
            <v>1005003</v>
          </cell>
          <cell r="B862" t="str">
            <v>Eugene Office Buildings</v>
          </cell>
        </row>
        <row r="863">
          <cell r="A863">
            <v>1005010</v>
          </cell>
          <cell r="B863" t="str">
            <v>SALEM SERVICE CENTER - Buildings</v>
          </cell>
        </row>
        <row r="864">
          <cell r="A864">
            <v>1005023</v>
          </cell>
          <cell r="B864" t="str">
            <v>SALEM SERVICE CENTER - Buildings</v>
          </cell>
        </row>
        <row r="865">
          <cell r="A865">
            <v>1005026</v>
          </cell>
          <cell r="B865" t="str">
            <v>Sunset Service Center Buildings</v>
          </cell>
        </row>
        <row r="866">
          <cell r="A866">
            <v>1005197</v>
          </cell>
          <cell r="B866" t="str">
            <v>Appliance Center - Exley Building Buildings</v>
          </cell>
        </row>
        <row r="867">
          <cell r="A867">
            <v>1005199</v>
          </cell>
          <cell r="B867" t="str">
            <v>ASTORIA SERVICE CENTER - BUILDINGS</v>
          </cell>
        </row>
        <row r="868">
          <cell r="A868">
            <v>1005200</v>
          </cell>
          <cell r="B868" t="str">
            <v>GARAGE BUILDINGS - Buildings</v>
          </cell>
        </row>
        <row r="869">
          <cell r="A869">
            <v>1005201</v>
          </cell>
          <cell r="B869" t="str">
            <v>Eugene Office Buildings</v>
          </cell>
        </row>
        <row r="870">
          <cell r="A870">
            <v>1005203</v>
          </cell>
          <cell r="B870" t="str">
            <v>Parkrose Service Center Buildings</v>
          </cell>
        </row>
        <row r="871">
          <cell r="A871">
            <v>1005206</v>
          </cell>
          <cell r="B871" t="str">
            <v>Sunset Service Center Buildings</v>
          </cell>
        </row>
        <row r="872">
          <cell r="A872">
            <v>1005208</v>
          </cell>
          <cell r="B872" t="str">
            <v>Sunset Service Center Buildings</v>
          </cell>
        </row>
        <row r="873">
          <cell r="A873">
            <v>1005210</v>
          </cell>
          <cell r="B873" t="str">
            <v>Lincoln City Service Center Buildings</v>
          </cell>
        </row>
        <row r="874">
          <cell r="A874">
            <v>1005213</v>
          </cell>
          <cell r="B874" t="str">
            <v>CENTRAL SERVICE CENTER - BUILIDINGS STATION E SV</v>
          </cell>
        </row>
        <row r="875">
          <cell r="A875">
            <v>1005214</v>
          </cell>
          <cell r="B875" t="str">
            <v>SALEM SERVICE CENTER - Buildings</v>
          </cell>
        </row>
        <row r="876">
          <cell r="A876">
            <v>1005215</v>
          </cell>
          <cell r="B876" t="str">
            <v>Sunset Service Center Buildings</v>
          </cell>
        </row>
        <row r="877">
          <cell r="A877">
            <v>1005216</v>
          </cell>
          <cell r="B877" t="str">
            <v>Parkrose Service Center Buildings</v>
          </cell>
        </row>
        <row r="878">
          <cell r="A878">
            <v>1005218</v>
          </cell>
          <cell r="B878" t="str">
            <v>N G B NW FLANDERS - Buildings</v>
          </cell>
        </row>
        <row r="879">
          <cell r="A879">
            <v>1005219</v>
          </cell>
          <cell r="B879" t="str">
            <v>Mt. Scott Service Center Buildings</v>
          </cell>
        </row>
        <row r="880">
          <cell r="A880">
            <v>1005220</v>
          </cell>
          <cell r="B880" t="str">
            <v>PARKING STR BLOCK 24 - Buildings</v>
          </cell>
        </row>
        <row r="881">
          <cell r="A881">
            <v>1005221</v>
          </cell>
          <cell r="B881" t="str">
            <v>Mt. Scott Service Center Buildings</v>
          </cell>
        </row>
        <row r="882">
          <cell r="A882">
            <v>1005412</v>
          </cell>
          <cell r="B882" t="str">
            <v>GARAGE BUILDINGS - Buildings</v>
          </cell>
        </row>
        <row r="883">
          <cell r="A883">
            <v>1005413</v>
          </cell>
          <cell r="B883" t="str">
            <v>GARAGE BUILDINGS - Buildings</v>
          </cell>
        </row>
        <row r="884">
          <cell r="A884">
            <v>1005414</v>
          </cell>
          <cell r="B884" t="str">
            <v>Mt. Scott Service Center Buildings</v>
          </cell>
        </row>
        <row r="885">
          <cell r="A885">
            <v>1005415</v>
          </cell>
          <cell r="B885" t="str">
            <v>Mt. Scott Service Center Buildings</v>
          </cell>
        </row>
        <row r="886">
          <cell r="A886">
            <v>1005416</v>
          </cell>
          <cell r="B886" t="str">
            <v>Mt. Scott Service Center Buildings</v>
          </cell>
        </row>
        <row r="887">
          <cell r="A887">
            <v>1005417</v>
          </cell>
          <cell r="B887" t="str">
            <v>Sunset Service Center Buildings</v>
          </cell>
        </row>
        <row r="888">
          <cell r="A888">
            <v>1005418</v>
          </cell>
          <cell r="B888" t="str">
            <v>Sunset Service Center Buildings</v>
          </cell>
        </row>
        <row r="889">
          <cell r="A889">
            <v>1005419</v>
          </cell>
          <cell r="B889" t="str">
            <v>Sunset Service Center Buildings</v>
          </cell>
        </row>
        <row r="890">
          <cell r="A890">
            <v>1005423</v>
          </cell>
          <cell r="B890" t="str">
            <v>SALEM SERVICE CENTER - Buildings</v>
          </cell>
        </row>
        <row r="891">
          <cell r="A891">
            <v>1005424</v>
          </cell>
          <cell r="B891" t="str">
            <v>SALEM SERVICE CENTER - Buildings</v>
          </cell>
        </row>
        <row r="892">
          <cell r="A892">
            <v>1005425</v>
          </cell>
          <cell r="B892" t="str">
            <v>SALEM SERVICE CENTER - Buildings</v>
          </cell>
        </row>
        <row r="893">
          <cell r="A893">
            <v>1005426</v>
          </cell>
          <cell r="B893" t="str">
            <v>SALEM SERVICE CENTER - Buildings</v>
          </cell>
        </row>
        <row r="894">
          <cell r="A894">
            <v>1005427</v>
          </cell>
          <cell r="B894" t="str">
            <v>SALEM SERVICE CENTER - Buildings</v>
          </cell>
        </row>
        <row r="895">
          <cell r="A895">
            <v>1005428</v>
          </cell>
          <cell r="B895" t="str">
            <v>SALEM SERVICE CENTER - Buildings</v>
          </cell>
        </row>
        <row r="896">
          <cell r="A896">
            <v>1005429</v>
          </cell>
          <cell r="B896" t="str">
            <v>SALEM SERVICE CENTER - Buildings</v>
          </cell>
        </row>
        <row r="897">
          <cell r="A897">
            <v>1005430</v>
          </cell>
          <cell r="B897" t="str">
            <v>SALEM SERVICE CENTER - Buildings</v>
          </cell>
        </row>
        <row r="898">
          <cell r="A898">
            <v>1005431</v>
          </cell>
          <cell r="B898" t="str">
            <v>SALEM SERVICE CENTER - Buildings</v>
          </cell>
        </row>
        <row r="899">
          <cell r="A899">
            <v>1005438</v>
          </cell>
          <cell r="B899" t="str">
            <v>ASTORIA SERVICE CENTER - BUILDINGS</v>
          </cell>
        </row>
        <row r="900">
          <cell r="A900">
            <v>1005439</v>
          </cell>
          <cell r="B900" t="str">
            <v>Lincoln City Service Center Buildings</v>
          </cell>
        </row>
        <row r="901">
          <cell r="A901">
            <v>1005440</v>
          </cell>
          <cell r="B901" t="str">
            <v>Lincoln City Service Center Buildings</v>
          </cell>
        </row>
        <row r="902">
          <cell r="A902">
            <v>1005441</v>
          </cell>
          <cell r="B902" t="str">
            <v>Lincoln City Service Center Buildings</v>
          </cell>
        </row>
        <row r="903">
          <cell r="A903">
            <v>1005442</v>
          </cell>
          <cell r="B903" t="str">
            <v>Parkrose Service Center Buildings</v>
          </cell>
        </row>
        <row r="904">
          <cell r="A904">
            <v>1005447</v>
          </cell>
          <cell r="B904" t="str">
            <v>CENTRAL SERVICE CENTER - BUILIDINGS STATION E SV</v>
          </cell>
        </row>
        <row r="905">
          <cell r="A905">
            <v>1005448</v>
          </cell>
          <cell r="B905" t="str">
            <v>CENTRAL SERVICE CENTER - BUILIDINGS STATION E SV</v>
          </cell>
        </row>
        <row r="906">
          <cell r="A906">
            <v>1005495</v>
          </cell>
          <cell r="B906" t="str">
            <v>GARAGE BUILDINGS - Buildings</v>
          </cell>
        </row>
        <row r="907">
          <cell r="A907">
            <v>1005496</v>
          </cell>
          <cell r="B907" t="str">
            <v>Mt. Scott Service Center Buildings</v>
          </cell>
        </row>
        <row r="908">
          <cell r="A908">
            <v>1005667</v>
          </cell>
          <cell r="B908" t="str">
            <v>Mt. Scott Service Center Buildings</v>
          </cell>
        </row>
        <row r="909">
          <cell r="A909">
            <v>1005668</v>
          </cell>
          <cell r="B909" t="str">
            <v>Mt. Scott Service Center Buildings</v>
          </cell>
        </row>
        <row r="910">
          <cell r="A910">
            <v>1005669</v>
          </cell>
          <cell r="B910" t="str">
            <v>Mt. Scott Service Center Buildings</v>
          </cell>
        </row>
        <row r="911">
          <cell r="A911">
            <v>1005670</v>
          </cell>
          <cell r="B911" t="str">
            <v>Mt. Scott Service Center Buildings</v>
          </cell>
        </row>
        <row r="912">
          <cell r="A912">
            <v>1005671</v>
          </cell>
          <cell r="B912" t="str">
            <v>Mt. Scott Service Center Buildings</v>
          </cell>
        </row>
        <row r="913">
          <cell r="A913">
            <v>1005672</v>
          </cell>
          <cell r="B913" t="str">
            <v>Sunset Service Center Buildings</v>
          </cell>
        </row>
        <row r="914">
          <cell r="A914">
            <v>1005673</v>
          </cell>
          <cell r="B914" t="str">
            <v>Sunset Service Center Buildings</v>
          </cell>
        </row>
        <row r="915">
          <cell r="A915">
            <v>1005674</v>
          </cell>
          <cell r="B915" t="str">
            <v>Sunset Service Center Buildings</v>
          </cell>
        </row>
        <row r="916">
          <cell r="A916">
            <v>1005675</v>
          </cell>
          <cell r="B916" t="str">
            <v>SALEM SERVICE CENTER - Buildings</v>
          </cell>
        </row>
        <row r="917">
          <cell r="A917">
            <v>1005676</v>
          </cell>
          <cell r="B917" t="str">
            <v>SALEM SERVICE CENTER - Buildings</v>
          </cell>
        </row>
        <row r="918">
          <cell r="A918">
            <v>1005677</v>
          </cell>
          <cell r="B918" t="str">
            <v>SALEM SERVICE CENTER - Buildings</v>
          </cell>
        </row>
        <row r="919">
          <cell r="A919">
            <v>1005678</v>
          </cell>
          <cell r="B919" t="str">
            <v>SALEM SERVICE CENTER - Buildings</v>
          </cell>
        </row>
        <row r="920">
          <cell r="A920">
            <v>1005694</v>
          </cell>
          <cell r="B920" t="str">
            <v>Eugene Office Buildings</v>
          </cell>
        </row>
        <row r="921">
          <cell r="A921">
            <v>1005695</v>
          </cell>
          <cell r="B921" t="str">
            <v>Eugene Office Buildings</v>
          </cell>
        </row>
        <row r="922">
          <cell r="A922">
            <v>1005696</v>
          </cell>
          <cell r="B922" t="str">
            <v>ASTORIA SERVICE CENTER - BUILDINGS</v>
          </cell>
        </row>
        <row r="923">
          <cell r="A923">
            <v>1005697</v>
          </cell>
          <cell r="B923" t="str">
            <v>ASTORIA SERVICE CENTER - BUILDINGS</v>
          </cell>
        </row>
        <row r="924">
          <cell r="A924">
            <v>1005699</v>
          </cell>
          <cell r="B924" t="str">
            <v>Lincoln City Service Center Buildings</v>
          </cell>
        </row>
        <row r="925">
          <cell r="A925">
            <v>1005700</v>
          </cell>
          <cell r="B925" t="str">
            <v>Lincoln City Service Center Buildings</v>
          </cell>
        </row>
        <row r="926">
          <cell r="A926">
            <v>1005701</v>
          </cell>
          <cell r="B926" t="str">
            <v>Parkrose Service Center Buildings</v>
          </cell>
        </row>
        <row r="927">
          <cell r="A927">
            <v>1005702</v>
          </cell>
          <cell r="B927" t="str">
            <v>Parkrose Service Center Buildings</v>
          </cell>
        </row>
        <row r="928">
          <cell r="A928">
            <v>1006026</v>
          </cell>
          <cell r="B928" t="str">
            <v>GENERAL PLANT STRUCTURES AND IMPROVEMENTS - Buildi</v>
          </cell>
        </row>
        <row r="929">
          <cell r="A929">
            <v>1006027</v>
          </cell>
          <cell r="B929" t="str">
            <v>GENERAL PLANT STRUCTURES AND IMPROVEMENTS - Buildi</v>
          </cell>
        </row>
        <row r="930">
          <cell r="A930">
            <v>1006028</v>
          </cell>
          <cell r="B930" t="str">
            <v>GENERAL PLANT STRUCTURES AND IMPROVEMENTS - Buildi</v>
          </cell>
        </row>
        <row r="931">
          <cell r="A931">
            <v>1006029</v>
          </cell>
          <cell r="B931" t="str">
            <v>GENERAL PLANT STRUCTURES AND IMPROVEMENTS - Buildi</v>
          </cell>
        </row>
        <row r="932">
          <cell r="A932">
            <v>1006030</v>
          </cell>
          <cell r="B932" t="str">
            <v>Mt. Scott Service Center Buildings</v>
          </cell>
        </row>
        <row r="933">
          <cell r="A933">
            <v>1006031</v>
          </cell>
          <cell r="B933" t="str">
            <v>Mt. Scott Service Center Buildings</v>
          </cell>
        </row>
        <row r="934">
          <cell r="A934">
            <v>1006032</v>
          </cell>
          <cell r="B934" t="str">
            <v>Sunset Service Center Buildings</v>
          </cell>
        </row>
        <row r="935">
          <cell r="A935">
            <v>1006033</v>
          </cell>
          <cell r="B935" t="str">
            <v>Sunset Service Center Buildings</v>
          </cell>
        </row>
        <row r="936">
          <cell r="A936">
            <v>1006034</v>
          </cell>
          <cell r="B936" t="str">
            <v>Sunset Service Center Buildings</v>
          </cell>
        </row>
        <row r="937">
          <cell r="A937">
            <v>1006035</v>
          </cell>
          <cell r="B937" t="str">
            <v>Sunset Service Center Buildings</v>
          </cell>
        </row>
        <row r="938">
          <cell r="A938">
            <v>1006036</v>
          </cell>
          <cell r="B938" t="str">
            <v>SALEM SERVICE CENTER - Buildings</v>
          </cell>
        </row>
        <row r="939">
          <cell r="A939">
            <v>1006037</v>
          </cell>
          <cell r="B939" t="str">
            <v>SALEM SERVICE CENTER - Buildings</v>
          </cell>
        </row>
        <row r="940">
          <cell r="A940">
            <v>1006038</v>
          </cell>
          <cell r="B940" t="str">
            <v>SALEM SERVICE CENTER - Buildings</v>
          </cell>
        </row>
        <row r="941">
          <cell r="A941">
            <v>1006039</v>
          </cell>
          <cell r="B941" t="str">
            <v>SALEM SERVICE CENTER - Buildings</v>
          </cell>
        </row>
        <row r="942">
          <cell r="A942">
            <v>1006040</v>
          </cell>
          <cell r="B942" t="str">
            <v>SALEM SERVICE CENTER - Buildings</v>
          </cell>
        </row>
        <row r="943">
          <cell r="A943">
            <v>1006041</v>
          </cell>
          <cell r="B943" t="str">
            <v>SALEM SERVICE CENTER - Buildings</v>
          </cell>
        </row>
        <row r="944">
          <cell r="A944">
            <v>1006042</v>
          </cell>
          <cell r="B944" t="str">
            <v>SALEM SERVICE CENTER - Buildings</v>
          </cell>
        </row>
        <row r="945">
          <cell r="A945">
            <v>1006051</v>
          </cell>
          <cell r="B945" t="str">
            <v>Eugene Office Buildings</v>
          </cell>
        </row>
        <row r="946">
          <cell r="A946">
            <v>1006052</v>
          </cell>
          <cell r="B946" t="str">
            <v>Eugene Office Buildings</v>
          </cell>
        </row>
        <row r="947">
          <cell r="A947">
            <v>1006053</v>
          </cell>
          <cell r="B947" t="str">
            <v>Eugene Office Buildings</v>
          </cell>
        </row>
        <row r="948">
          <cell r="A948">
            <v>1006054</v>
          </cell>
          <cell r="B948" t="str">
            <v>ASTORIA SERVICE CENTER - BUILDINGS</v>
          </cell>
        </row>
        <row r="949">
          <cell r="A949">
            <v>1006056</v>
          </cell>
          <cell r="B949" t="str">
            <v>Lincoln City Service Center Buildings</v>
          </cell>
        </row>
        <row r="950">
          <cell r="A950">
            <v>1006057</v>
          </cell>
          <cell r="B950" t="str">
            <v>Lincoln City Service Center Buildings</v>
          </cell>
        </row>
        <row r="951">
          <cell r="A951">
            <v>1006058</v>
          </cell>
          <cell r="B951" t="str">
            <v>Parkrose Service Center Buildings</v>
          </cell>
        </row>
        <row r="952">
          <cell r="A952">
            <v>1006059</v>
          </cell>
          <cell r="B952" t="str">
            <v>Parkrose Service Center Buildings</v>
          </cell>
        </row>
        <row r="953">
          <cell r="A953">
            <v>1006060</v>
          </cell>
          <cell r="B953" t="str">
            <v>Parkrose Service Center Buildings</v>
          </cell>
        </row>
        <row r="954">
          <cell r="A954">
            <v>1006061</v>
          </cell>
          <cell r="B954" t="str">
            <v>Parkrose Service Center Buildings</v>
          </cell>
        </row>
        <row r="955">
          <cell r="A955">
            <v>1006282</v>
          </cell>
          <cell r="B955" t="str">
            <v>Mt. Scott Service Center Buildings</v>
          </cell>
        </row>
        <row r="956">
          <cell r="A956">
            <v>1006283</v>
          </cell>
          <cell r="B956" t="str">
            <v>Mt. Scott Service Center Buildings</v>
          </cell>
        </row>
        <row r="957">
          <cell r="A957">
            <v>1006284</v>
          </cell>
          <cell r="B957" t="str">
            <v>Sunset Service Center Buildings</v>
          </cell>
        </row>
        <row r="958">
          <cell r="A958">
            <v>1006285</v>
          </cell>
          <cell r="B958" t="str">
            <v>Sunset Service Center Buildings</v>
          </cell>
        </row>
        <row r="959">
          <cell r="A959">
            <v>1006286</v>
          </cell>
          <cell r="B959" t="str">
            <v>Sunset Service Center Buildings</v>
          </cell>
        </row>
        <row r="960">
          <cell r="A960">
            <v>1006287</v>
          </cell>
          <cell r="B960" t="str">
            <v>Sunset Service Center Buildings</v>
          </cell>
        </row>
        <row r="961">
          <cell r="A961">
            <v>1006288</v>
          </cell>
          <cell r="B961" t="str">
            <v>Sunset Service Center Buildings</v>
          </cell>
        </row>
        <row r="962">
          <cell r="A962">
            <v>1006289</v>
          </cell>
          <cell r="B962" t="str">
            <v>Sunset Service Center Buildings</v>
          </cell>
        </row>
        <row r="963">
          <cell r="A963">
            <v>1006290</v>
          </cell>
          <cell r="B963" t="str">
            <v>Sunset Service Center Buildings</v>
          </cell>
        </row>
        <row r="964">
          <cell r="A964">
            <v>1006291</v>
          </cell>
          <cell r="B964" t="str">
            <v>Sunset Service Center Buildings</v>
          </cell>
        </row>
        <row r="965">
          <cell r="A965">
            <v>1006292</v>
          </cell>
          <cell r="B965" t="str">
            <v>Sunset Service Center Buildings</v>
          </cell>
        </row>
        <row r="966">
          <cell r="A966">
            <v>1006294</v>
          </cell>
          <cell r="B966" t="str">
            <v>SALEM SERVICE CENTER - Buildings</v>
          </cell>
        </row>
        <row r="967">
          <cell r="A967">
            <v>1006295</v>
          </cell>
          <cell r="B967" t="str">
            <v>SALEM SERVICE CENTER - Buildings</v>
          </cell>
        </row>
        <row r="968">
          <cell r="A968">
            <v>1006296</v>
          </cell>
          <cell r="B968" t="str">
            <v>SALEM SERVICE CENTER - Buildings</v>
          </cell>
        </row>
        <row r="969">
          <cell r="A969">
            <v>1006297</v>
          </cell>
          <cell r="B969" t="str">
            <v>SALEM SERVICE CENTER - Buildings</v>
          </cell>
        </row>
        <row r="970">
          <cell r="A970">
            <v>1006306</v>
          </cell>
          <cell r="B970" t="str">
            <v>Eugene Office Buildings</v>
          </cell>
        </row>
        <row r="971">
          <cell r="A971">
            <v>1006307</v>
          </cell>
          <cell r="B971" t="str">
            <v>Eugene Office Buildings</v>
          </cell>
        </row>
        <row r="972">
          <cell r="A972">
            <v>1006308</v>
          </cell>
          <cell r="B972" t="str">
            <v>Eugene Office Buildings</v>
          </cell>
        </row>
        <row r="973">
          <cell r="A973">
            <v>1006309</v>
          </cell>
          <cell r="B973" t="str">
            <v>ASTORIA SERVICE CENTER - BUILDINGS</v>
          </cell>
        </row>
        <row r="974">
          <cell r="A974">
            <v>1006311</v>
          </cell>
          <cell r="B974" t="str">
            <v>Lincoln City Service Center Buildings</v>
          </cell>
        </row>
        <row r="975">
          <cell r="A975">
            <v>1006312</v>
          </cell>
          <cell r="B975" t="str">
            <v>Lincoln City Service Center Buildings</v>
          </cell>
        </row>
        <row r="976">
          <cell r="A976">
            <v>1006313</v>
          </cell>
          <cell r="B976" t="str">
            <v>Parkrose Service Center Buildings</v>
          </cell>
        </row>
        <row r="977">
          <cell r="A977">
            <v>1006314</v>
          </cell>
          <cell r="B977" t="str">
            <v>Parkrose Service Center Buildings</v>
          </cell>
        </row>
        <row r="978">
          <cell r="A978">
            <v>1006315</v>
          </cell>
          <cell r="B978" t="str">
            <v>Parkrose Service Center Buildings</v>
          </cell>
        </row>
        <row r="979">
          <cell r="A979">
            <v>1006317</v>
          </cell>
          <cell r="B979" t="str">
            <v>OR Conversion</v>
          </cell>
        </row>
        <row r="980">
          <cell r="A980">
            <v>1006318</v>
          </cell>
          <cell r="B980" t="str">
            <v>OR Conversion</v>
          </cell>
        </row>
        <row r="981">
          <cell r="A981">
            <v>1006374</v>
          </cell>
          <cell r="B981" t="str">
            <v>SALEM SERVICE CENTER - Buildings</v>
          </cell>
        </row>
        <row r="982">
          <cell r="A982">
            <v>1006376</v>
          </cell>
          <cell r="B982" t="str">
            <v>Mt. Scott Service Center Buildings</v>
          </cell>
        </row>
        <row r="983">
          <cell r="A983">
            <v>1006383</v>
          </cell>
          <cell r="B983" t="str">
            <v>OR Conversion</v>
          </cell>
        </row>
        <row r="984">
          <cell r="A984">
            <v>1006385</v>
          </cell>
          <cell r="B984" t="str">
            <v>OR Conversion</v>
          </cell>
        </row>
        <row r="985">
          <cell r="A985">
            <v>1006389</v>
          </cell>
          <cell r="B985" t="str">
            <v>SALEM SERVICE CENTER - Buildings</v>
          </cell>
        </row>
        <row r="986">
          <cell r="A986">
            <v>1006397</v>
          </cell>
          <cell r="B986" t="str">
            <v>Sunset Service Center Buildings</v>
          </cell>
        </row>
        <row r="987">
          <cell r="A987">
            <v>1006412</v>
          </cell>
          <cell r="B987" t="str">
            <v>OR Conversion</v>
          </cell>
        </row>
        <row r="988">
          <cell r="A988">
            <v>1006413</v>
          </cell>
          <cell r="B988" t="str">
            <v>Eugene Office Buildings</v>
          </cell>
        </row>
        <row r="989">
          <cell r="A989">
            <v>1006415</v>
          </cell>
          <cell r="B989" t="str">
            <v>Eugene Office Buildings</v>
          </cell>
        </row>
        <row r="990">
          <cell r="A990">
            <v>1006422</v>
          </cell>
          <cell r="B990" t="str">
            <v>GENERAL PLANT STRUCTURES AND IMPROVEMENTS - Buildi</v>
          </cell>
        </row>
        <row r="991">
          <cell r="A991">
            <v>1006439</v>
          </cell>
          <cell r="B991" t="str">
            <v>Lincoln City Service Center Buildings</v>
          </cell>
        </row>
        <row r="992">
          <cell r="A992">
            <v>1006451</v>
          </cell>
          <cell r="B992" t="str">
            <v>Sunset Service Center Buildings</v>
          </cell>
        </row>
        <row r="993">
          <cell r="A993">
            <v>1006464</v>
          </cell>
          <cell r="B993" t="str">
            <v>Eugene Office Buildings</v>
          </cell>
        </row>
        <row r="994">
          <cell r="A994">
            <v>1006492</v>
          </cell>
          <cell r="B994" t="str">
            <v>OR Conversion</v>
          </cell>
        </row>
        <row r="995">
          <cell r="A995">
            <v>1006533</v>
          </cell>
          <cell r="B995" t="str">
            <v>OR Conversion</v>
          </cell>
        </row>
        <row r="996">
          <cell r="A996">
            <v>1006536</v>
          </cell>
          <cell r="B996" t="str">
            <v>Sunset Service Center Buildings</v>
          </cell>
        </row>
        <row r="997">
          <cell r="A997">
            <v>1006537</v>
          </cell>
          <cell r="B997" t="str">
            <v>Sunset Service Center Buildings</v>
          </cell>
        </row>
        <row r="998">
          <cell r="A998">
            <v>1006538</v>
          </cell>
          <cell r="B998" t="str">
            <v>Sunset Service Center Buildings</v>
          </cell>
        </row>
        <row r="999">
          <cell r="A999">
            <v>1006539</v>
          </cell>
          <cell r="B999" t="str">
            <v>Lincoln City Service Center Buildings</v>
          </cell>
        </row>
        <row r="1000">
          <cell r="A1000">
            <v>1006540</v>
          </cell>
          <cell r="B1000" t="str">
            <v>SALEM SERVICE CENTER - Buildings</v>
          </cell>
        </row>
        <row r="1001">
          <cell r="A1001">
            <v>1006541</v>
          </cell>
          <cell r="B1001" t="str">
            <v>SALEM SERVICE CENTER - Buildings</v>
          </cell>
        </row>
        <row r="1002">
          <cell r="A1002">
            <v>1006543</v>
          </cell>
          <cell r="B1002" t="str">
            <v>SALEM SERVICE CENTER - Buildings</v>
          </cell>
        </row>
        <row r="1003">
          <cell r="A1003">
            <v>1006544</v>
          </cell>
          <cell r="B1003" t="str">
            <v>OR Conversion</v>
          </cell>
        </row>
        <row r="1004">
          <cell r="A1004">
            <v>1006545</v>
          </cell>
          <cell r="B1004" t="str">
            <v>Lincoln City Service Center Buildings</v>
          </cell>
        </row>
        <row r="1005">
          <cell r="A1005">
            <v>1006546</v>
          </cell>
          <cell r="B1005" t="str">
            <v>Lincoln City Service Center Buildings</v>
          </cell>
        </row>
        <row r="1006">
          <cell r="A1006">
            <v>1006547</v>
          </cell>
          <cell r="B1006" t="str">
            <v>Mt. Scott Service Center Buildings</v>
          </cell>
        </row>
        <row r="1007">
          <cell r="A1007">
            <v>1006548</v>
          </cell>
          <cell r="B1007" t="str">
            <v>Lincoln City Service Center Buildings</v>
          </cell>
        </row>
        <row r="1008">
          <cell r="A1008">
            <v>1006642</v>
          </cell>
          <cell r="B1008" t="str">
            <v>ONE PACIFIC SQUARE - Buildings</v>
          </cell>
        </row>
        <row r="1009">
          <cell r="A1009">
            <v>1006646</v>
          </cell>
          <cell r="B1009" t="str">
            <v>Mt. Scott Service Center Buildings</v>
          </cell>
        </row>
        <row r="1010">
          <cell r="A1010">
            <v>1006647</v>
          </cell>
          <cell r="B1010" t="str">
            <v>OR Conversion</v>
          </cell>
        </row>
        <row r="1011">
          <cell r="A1011">
            <v>1006704</v>
          </cell>
          <cell r="B1011" t="str">
            <v>OR Conversion</v>
          </cell>
        </row>
        <row r="1012">
          <cell r="A1012">
            <v>1006729</v>
          </cell>
          <cell r="B1012" t="str">
            <v>Sunset Service Center Buildings</v>
          </cell>
        </row>
        <row r="1013">
          <cell r="A1013">
            <v>1006730</v>
          </cell>
          <cell r="B1013" t="str">
            <v>Sunset Service Center Buildings</v>
          </cell>
        </row>
        <row r="1014">
          <cell r="A1014">
            <v>1006731</v>
          </cell>
          <cell r="B1014" t="str">
            <v>Sunset Service Center Buildings</v>
          </cell>
        </row>
        <row r="1015">
          <cell r="A1015">
            <v>1006732</v>
          </cell>
          <cell r="B1015" t="str">
            <v>Mt Scott Service Center Buildings</v>
          </cell>
        </row>
        <row r="1016">
          <cell r="A1016">
            <v>1006733</v>
          </cell>
          <cell r="B1016" t="str">
            <v>SALEM SERVICE CENTER - Buildings</v>
          </cell>
        </row>
        <row r="1017">
          <cell r="A1017">
            <v>1006734</v>
          </cell>
          <cell r="B1017" t="str">
            <v>SALEM SERVICE CENTER - Buildings</v>
          </cell>
        </row>
        <row r="1018">
          <cell r="A1018">
            <v>1006735</v>
          </cell>
          <cell r="B1018" t="str">
            <v>SALEM SERVICE CENTER - Buildings</v>
          </cell>
        </row>
        <row r="1019">
          <cell r="A1019">
            <v>1006736</v>
          </cell>
          <cell r="B1019" t="str">
            <v>SALEM SERVICE CENTER - Buildings</v>
          </cell>
        </row>
        <row r="1020">
          <cell r="A1020">
            <v>1006737</v>
          </cell>
          <cell r="B1020" t="str">
            <v>SALEM SERVICE CENTER - Buildings</v>
          </cell>
        </row>
        <row r="1021">
          <cell r="A1021">
            <v>1006738</v>
          </cell>
          <cell r="B1021" t="str">
            <v>SALEM SERVICE CENTER - Buildings</v>
          </cell>
        </row>
        <row r="1022">
          <cell r="A1022">
            <v>1006739</v>
          </cell>
          <cell r="B1022" t="str">
            <v>SALEM SERVICE CENTER - Buildings</v>
          </cell>
        </row>
        <row r="1023">
          <cell r="A1023">
            <v>1006746</v>
          </cell>
          <cell r="B1023" t="str">
            <v>Eugene Office Buildings</v>
          </cell>
        </row>
        <row r="1024">
          <cell r="A1024">
            <v>1006747</v>
          </cell>
          <cell r="B1024" t="str">
            <v>Eugene Office Buildings</v>
          </cell>
        </row>
        <row r="1025">
          <cell r="A1025">
            <v>1006748</v>
          </cell>
          <cell r="B1025" t="str">
            <v>Eugene Office Buildings</v>
          </cell>
        </row>
        <row r="1026">
          <cell r="A1026">
            <v>1006749</v>
          </cell>
          <cell r="B1026" t="str">
            <v>Eugene Office Buildings</v>
          </cell>
        </row>
        <row r="1027">
          <cell r="A1027">
            <v>1006750</v>
          </cell>
          <cell r="B1027" t="str">
            <v>Eugene Office Buildings</v>
          </cell>
        </row>
        <row r="1028">
          <cell r="A1028">
            <v>1006751</v>
          </cell>
          <cell r="B1028" t="str">
            <v>GENERAL PLANT STRUCTURES AND IMPROVEMENTS - Buildi</v>
          </cell>
        </row>
        <row r="1029">
          <cell r="A1029">
            <v>1006752</v>
          </cell>
          <cell r="B1029" t="str">
            <v>Parkrose Service Center Buildings</v>
          </cell>
        </row>
        <row r="1030">
          <cell r="A1030">
            <v>1006753</v>
          </cell>
          <cell r="B1030" t="str">
            <v>Parkrose Service Center Buildings</v>
          </cell>
        </row>
        <row r="1031">
          <cell r="A1031">
            <v>1006757</v>
          </cell>
          <cell r="B1031" t="str">
            <v>The Dalles Shop Buildings</v>
          </cell>
        </row>
        <row r="1032">
          <cell r="A1032">
            <v>1006758</v>
          </cell>
          <cell r="B1032" t="str">
            <v>GENERAL PLANT STRUCTURES AND IMPROVEMENTS - Buildi</v>
          </cell>
        </row>
        <row r="1033">
          <cell r="A1033">
            <v>1006759</v>
          </cell>
          <cell r="B1033" t="str">
            <v>GENERAL PLANT STRUCTURES AND IMPROVEMENTS - Buildi</v>
          </cell>
        </row>
        <row r="1034">
          <cell r="A1034">
            <v>1006760</v>
          </cell>
          <cell r="B1034" t="str">
            <v>GENERAL PLANT STRUCTURES AND IMPROVEMENTS - Buildi</v>
          </cell>
        </row>
        <row r="1035">
          <cell r="A1035">
            <v>1006761</v>
          </cell>
          <cell r="B1035" t="str">
            <v>OR Conversion</v>
          </cell>
        </row>
        <row r="1036">
          <cell r="A1036">
            <v>1006843</v>
          </cell>
          <cell r="B1036" t="str">
            <v>Sunset Service Center Buildings</v>
          </cell>
        </row>
        <row r="1037">
          <cell r="A1037">
            <v>1006844</v>
          </cell>
          <cell r="B1037" t="str">
            <v>Sunset Service Center Buildings</v>
          </cell>
        </row>
        <row r="1038">
          <cell r="A1038">
            <v>1007065</v>
          </cell>
          <cell r="B1038" t="str">
            <v>Eugene Office Buildings</v>
          </cell>
        </row>
        <row r="1039">
          <cell r="A1039">
            <v>1007066</v>
          </cell>
          <cell r="B1039" t="str">
            <v>Eugene Office Buildings</v>
          </cell>
        </row>
        <row r="1040">
          <cell r="A1040">
            <v>1007067</v>
          </cell>
          <cell r="B1040" t="str">
            <v>Eugene Office Buildings</v>
          </cell>
        </row>
        <row r="1041">
          <cell r="A1041">
            <v>1007070</v>
          </cell>
          <cell r="B1041" t="str">
            <v>ASTORIA SERVICE CENTER - BUILDINGS</v>
          </cell>
        </row>
        <row r="1042">
          <cell r="A1042">
            <v>1007071</v>
          </cell>
          <cell r="B1042" t="str">
            <v>Lincoln City Service Center Buildings</v>
          </cell>
        </row>
        <row r="1043">
          <cell r="A1043">
            <v>1007072</v>
          </cell>
          <cell r="B1043" t="str">
            <v>Parkrose Service Center Buildings</v>
          </cell>
        </row>
        <row r="1044">
          <cell r="A1044">
            <v>1007073</v>
          </cell>
          <cell r="B1044" t="str">
            <v>Parkrose Service Center Buildings</v>
          </cell>
        </row>
        <row r="1045">
          <cell r="A1045">
            <v>1007074</v>
          </cell>
          <cell r="B1045" t="str">
            <v>Parkrose Service Center Buildings</v>
          </cell>
        </row>
        <row r="1046">
          <cell r="A1046">
            <v>1007075</v>
          </cell>
          <cell r="B1046" t="str">
            <v>Parkrose Service Center Buildings</v>
          </cell>
        </row>
        <row r="1047">
          <cell r="A1047">
            <v>1007076</v>
          </cell>
          <cell r="B1047" t="str">
            <v>Parkrose Service Center Buildings</v>
          </cell>
        </row>
        <row r="1048">
          <cell r="A1048">
            <v>1007080</v>
          </cell>
          <cell r="B1048" t="str">
            <v>GASCO STRUCTURES</v>
          </cell>
        </row>
        <row r="1049">
          <cell r="A1049">
            <v>1007085</v>
          </cell>
          <cell r="B1049" t="str">
            <v>SALEM SERVICE CENTER - Buildings</v>
          </cell>
        </row>
        <row r="1050">
          <cell r="A1050">
            <v>1007087</v>
          </cell>
          <cell r="B1050" t="str">
            <v>OR Conversion</v>
          </cell>
        </row>
        <row r="1051">
          <cell r="A1051">
            <v>1007089</v>
          </cell>
          <cell r="B1051" t="str">
            <v>SALEM SERVICE CENTER - Buildings</v>
          </cell>
        </row>
        <row r="1052">
          <cell r="A1052">
            <v>1007091</v>
          </cell>
          <cell r="B1052" t="str">
            <v>OR Conversion</v>
          </cell>
        </row>
        <row r="1053">
          <cell r="A1053">
            <v>1007153</v>
          </cell>
          <cell r="B1053" t="str">
            <v>ONE PACIFIC SQUARE - Buildings</v>
          </cell>
        </row>
        <row r="1054">
          <cell r="A1054">
            <v>1007154</v>
          </cell>
          <cell r="B1054" t="str">
            <v>SALEM SERVICE CENTER - Buildings</v>
          </cell>
        </row>
        <row r="1055">
          <cell r="A1055">
            <v>1007156</v>
          </cell>
          <cell r="B1055" t="str">
            <v>Mt. Scott Service Center Buildings</v>
          </cell>
        </row>
        <row r="1056">
          <cell r="A1056">
            <v>1007158</v>
          </cell>
          <cell r="B1056" t="str">
            <v>Sunset Service Center Buildings</v>
          </cell>
        </row>
        <row r="1057">
          <cell r="A1057">
            <v>1007159</v>
          </cell>
          <cell r="B1057" t="str">
            <v>Sunset Service Center Buildings</v>
          </cell>
        </row>
        <row r="1058">
          <cell r="A1058">
            <v>1007160</v>
          </cell>
          <cell r="B1058" t="str">
            <v>Sunset Service Center Buildings</v>
          </cell>
        </row>
        <row r="1059">
          <cell r="A1059">
            <v>1007161</v>
          </cell>
          <cell r="B1059" t="str">
            <v>Sunset Service Center Buildings</v>
          </cell>
        </row>
        <row r="1060">
          <cell r="A1060">
            <v>1007162</v>
          </cell>
          <cell r="B1060" t="str">
            <v>SALEM SERVICE CENTER - Buildings</v>
          </cell>
        </row>
        <row r="1061">
          <cell r="A1061">
            <v>1007163</v>
          </cell>
          <cell r="B1061" t="str">
            <v>SALEM SERVICE CENTER - Buildings</v>
          </cell>
        </row>
        <row r="1062">
          <cell r="A1062">
            <v>1007164</v>
          </cell>
          <cell r="B1062" t="str">
            <v>SALEM SERVICE CENTER - Buildings</v>
          </cell>
        </row>
        <row r="1063">
          <cell r="A1063">
            <v>1007174</v>
          </cell>
          <cell r="B1063" t="str">
            <v>Eugene Office Buildings</v>
          </cell>
        </row>
        <row r="1064">
          <cell r="A1064">
            <v>1015136</v>
          </cell>
          <cell r="B1064" t="str">
            <v>OR Conversion</v>
          </cell>
        </row>
        <row r="1065">
          <cell r="A1065">
            <v>1015156</v>
          </cell>
          <cell r="B1065" t="str">
            <v>OR Conversion</v>
          </cell>
        </row>
        <row r="1066">
          <cell r="A1066">
            <v>1015180</v>
          </cell>
          <cell r="B1066" t="str">
            <v>The Dalles Shop Buildings</v>
          </cell>
        </row>
        <row r="1067">
          <cell r="A1067">
            <v>1015243</v>
          </cell>
          <cell r="B1067" t="str">
            <v>OR Conversion</v>
          </cell>
        </row>
        <row r="1068">
          <cell r="A1068">
            <v>1015250</v>
          </cell>
          <cell r="B1068" t="str">
            <v>OR Conversion</v>
          </cell>
        </row>
        <row r="1069">
          <cell r="A1069">
            <v>1015251</v>
          </cell>
          <cell r="B1069" t="str">
            <v>OR Conversion</v>
          </cell>
        </row>
        <row r="1070">
          <cell r="A1070">
            <v>1015258</v>
          </cell>
          <cell r="B1070" t="str">
            <v>OR Conversion</v>
          </cell>
        </row>
        <row r="1071">
          <cell r="A1071">
            <v>1015281</v>
          </cell>
          <cell r="B1071" t="str">
            <v>OR Conversion</v>
          </cell>
        </row>
        <row r="1072">
          <cell r="A1072">
            <v>1015299</v>
          </cell>
          <cell r="B1072" t="str">
            <v>OR Conversion</v>
          </cell>
        </row>
        <row r="1073">
          <cell r="A1073">
            <v>1015306</v>
          </cell>
          <cell r="B1073" t="str">
            <v>OR Conversion</v>
          </cell>
        </row>
        <row r="1074">
          <cell r="A1074">
            <v>1015399</v>
          </cell>
          <cell r="B1074" t="str">
            <v>OR Conversion</v>
          </cell>
        </row>
        <row r="1075">
          <cell r="A1075">
            <v>1015420</v>
          </cell>
          <cell r="B1075" t="str">
            <v>OR Conversion</v>
          </cell>
        </row>
        <row r="1076">
          <cell r="A1076">
            <v>1015436</v>
          </cell>
          <cell r="B1076" t="str">
            <v>OR Conversion</v>
          </cell>
        </row>
        <row r="1077">
          <cell r="A1077">
            <v>1015462</v>
          </cell>
          <cell r="B1077" t="str">
            <v>One Pacific Square</v>
          </cell>
        </row>
        <row r="1078">
          <cell r="A1078">
            <v>1015479</v>
          </cell>
          <cell r="B1078" t="str">
            <v>OR Conversion</v>
          </cell>
        </row>
        <row r="1079">
          <cell r="A1079">
            <v>1015480</v>
          </cell>
          <cell r="B1079" t="str">
            <v>OR Conversion</v>
          </cell>
        </row>
        <row r="1080">
          <cell r="A1080">
            <v>1015481</v>
          </cell>
          <cell r="B1080" t="str">
            <v>OR Conversion</v>
          </cell>
        </row>
        <row r="1081">
          <cell r="A1081">
            <v>1023515</v>
          </cell>
          <cell r="B1081" t="str">
            <v>Sherwood House</v>
          </cell>
        </row>
        <row r="1082">
          <cell r="A1082">
            <v>1023605</v>
          </cell>
          <cell r="B1082" t="str">
            <v>Eugene Office Buildings</v>
          </cell>
        </row>
        <row r="1083">
          <cell r="A1083">
            <v>1023617</v>
          </cell>
          <cell r="B1083" t="str">
            <v>Sunset Service Center Buildings</v>
          </cell>
        </row>
        <row r="1084">
          <cell r="A1084">
            <v>1023739</v>
          </cell>
          <cell r="B1084" t="str">
            <v>Parkrose Service Center Buildings</v>
          </cell>
        </row>
        <row r="1085">
          <cell r="A1085">
            <v>1023741</v>
          </cell>
          <cell r="B1085" t="str">
            <v>Mt. Scott Service Center Buildings</v>
          </cell>
        </row>
        <row r="1086">
          <cell r="A1086">
            <v>1023830</v>
          </cell>
          <cell r="B1086" t="str">
            <v>One Pacific Square</v>
          </cell>
        </row>
        <row r="1087">
          <cell r="A1087">
            <v>1024050</v>
          </cell>
          <cell r="B1087" t="str">
            <v>ALBANY SHOP - Buildings</v>
          </cell>
        </row>
        <row r="1088">
          <cell r="A1088">
            <v>1024152</v>
          </cell>
          <cell r="B1088" t="str">
            <v>SALEM SERVICE CENTER - Buildings</v>
          </cell>
        </row>
        <row r="1089">
          <cell r="A1089">
            <v>1024412</v>
          </cell>
          <cell r="B1089" t="str">
            <v>ALBANY - Buildings LEASED LAND</v>
          </cell>
        </row>
        <row r="1090">
          <cell r="A1090">
            <v>1024482</v>
          </cell>
          <cell r="B1090" t="str">
            <v>OR Conversion</v>
          </cell>
        </row>
        <row r="1091">
          <cell r="A1091">
            <v>1024484</v>
          </cell>
          <cell r="B1091" t="str">
            <v>SALEM SERVICE CENTER - Buildings</v>
          </cell>
        </row>
        <row r="1092">
          <cell r="A1092">
            <v>1024488</v>
          </cell>
          <cell r="B1092" t="str">
            <v>Lincoln City Service Center Buildings</v>
          </cell>
        </row>
        <row r="1093">
          <cell r="A1093">
            <v>1024494</v>
          </cell>
          <cell r="B1093" t="str">
            <v>ALBANY OFFICE - Buildings -OWNED</v>
          </cell>
        </row>
        <row r="1094">
          <cell r="A1094">
            <v>1024496</v>
          </cell>
          <cell r="B1094" t="str">
            <v>Eugene Office Buildings</v>
          </cell>
        </row>
        <row r="1095">
          <cell r="A1095">
            <v>1024497</v>
          </cell>
          <cell r="B1095" t="str">
            <v>Appliance Center - Exley Building Buildings</v>
          </cell>
        </row>
        <row r="1096">
          <cell r="A1096">
            <v>1024498</v>
          </cell>
          <cell r="B1096" t="str">
            <v>Mt. Scott Service Center Buildings</v>
          </cell>
        </row>
        <row r="1097">
          <cell r="A1097">
            <v>1024505</v>
          </cell>
          <cell r="B1097" t="str">
            <v>Sunset Service Center Buildings</v>
          </cell>
        </row>
        <row r="1098">
          <cell r="A1098">
            <v>1024508</v>
          </cell>
          <cell r="B1098" t="str">
            <v>One Pacific Square Remodel</v>
          </cell>
        </row>
        <row r="1099">
          <cell r="A1099">
            <v>1024514</v>
          </cell>
          <cell r="B1099" t="str">
            <v>ALBANY - Buildings LEASED LAND</v>
          </cell>
        </row>
        <row r="1100">
          <cell r="A1100">
            <v>1024526</v>
          </cell>
          <cell r="B1100" t="str">
            <v>Sunset Service Center Buildings</v>
          </cell>
        </row>
        <row r="1101">
          <cell r="A1101">
            <v>1024529</v>
          </cell>
          <cell r="B1101" t="str">
            <v>Sunset Service Center Mass</v>
          </cell>
        </row>
        <row r="1102">
          <cell r="A1102">
            <v>1024532</v>
          </cell>
          <cell r="B1102" t="str">
            <v>One Pacific Square</v>
          </cell>
        </row>
        <row r="1103">
          <cell r="A1103">
            <v>1024535</v>
          </cell>
          <cell r="B1103" t="str">
            <v>Mt. Scott Service Center Buildings</v>
          </cell>
        </row>
        <row r="1104">
          <cell r="A1104">
            <v>1024546</v>
          </cell>
          <cell r="B1104" t="str">
            <v>SALEM SERVICE CENTER - Buildings</v>
          </cell>
        </row>
        <row r="1105">
          <cell r="A1105">
            <v>1024548</v>
          </cell>
          <cell r="B1105" t="str">
            <v>Work Order Addition</v>
          </cell>
        </row>
        <row r="1106">
          <cell r="A1106">
            <v>1024549</v>
          </cell>
          <cell r="B1106" t="str">
            <v>Appliance Center - Exley Building Buildings</v>
          </cell>
        </row>
        <row r="1107">
          <cell r="A1107">
            <v>1024551</v>
          </cell>
          <cell r="B1107" t="str">
            <v>Work Order Addition</v>
          </cell>
        </row>
        <row r="1108">
          <cell r="A1108">
            <v>1024552</v>
          </cell>
          <cell r="B1108" t="str">
            <v>Work Order Addition</v>
          </cell>
        </row>
        <row r="1109">
          <cell r="A1109">
            <v>1024560</v>
          </cell>
          <cell r="B1109" t="str">
            <v>Sunset Service Center Buildings</v>
          </cell>
        </row>
        <row r="1110">
          <cell r="A1110">
            <v>1024566</v>
          </cell>
          <cell r="B1110" t="str">
            <v>ALBANY OFFICE - Buildings -OWNED</v>
          </cell>
        </row>
        <row r="1111">
          <cell r="A1111">
            <v>1024567</v>
          </cell>
          <cell r="B1111" t="str">
            <v>Lincoln City Disctrict Mass</v>
          </cell>
        </row>
        <row r="1112">
          <cell r="A1112">
            <v>1024571</v>
          </cell>
          <cell r="B1112" t="str">
            <v>One Pacific Square</v>
          </cell>
        </row>
        <row r="1113">
          <cell r="A1113">
            <v>1024576</v>
          </cell>
          <cell r="B1113" t="str">
            <v>Coos Bay District Mass</v>
          </cell>
        </row>
        <row r="1114">
          <cell r="A1114">
            <v>1024593</v>
          </cell>
          <cell r="B1114" t="str">
            <v>One Pacific Square</v>
          </cell>
        </row>
        <row r="1115">
          <cell r="A1115">
            <v>1024598</v>
          </cell>
          <cell r="B1115" t="str">
            <v>Sherwood House</v>
          </cell>
        </row>
        <row r="1116">
          <cell r="A1116">
            <v>1026033</v>
          </cell>
          <cell r="B1116" t="str">
            <v>Lincoln City Service Center</v>
          </cell>
        </row>
        <row r="1117">
          <cell r="A1117">
            <v>1026170</v>
          </cell>
          <cell r="B1117" t="str">
            <v/>
          </cell>
        </row>
        <row r="1118">
          <cell r="A1118">
            <v>1026260</v>
          </cell>
          <cell r="B1118" t="str">
            <v>Sherwood House</v>
          </cell>
        </row>
        <row r="1119">
          <cell r="A1119">
            <v>1026690</v>
          </cell>
          <cell r="B1119" t="str">
            <v>South Center Buildings</v>
          </cell>
        </row>
        <row r="1120">
          <cell r="A1120">
            <v>1026872</v>
          </cell>
          <cell r="B1120" t="str">
            <v/>
          </cell>
        </row>
        <row r="1121">
          <cell r="A1121">
            <v>1026948</v>
          </cell>
          <cell r="B1121" t="str">
            <v>Work Order Addition</v>
          </cell>
        </row>
        <row r="1122">
          <cell r="A1122">
            <v>1026949</v>
          </cell>
          <cell r="B1122" t="str">
            <v>Work Order Addition</v>
          </cell>
        </row>
        <row r="1123">
          <cell r="A1123">
            <v>1026950</v>
          </cell>
          <cell r="B1123" t="str">
            <v>Work Order Addition</v>
          </cell>
        </row>
        <row r="1124">
          <cell r="A1124">
            <v>1026951</v>
          </cell>
          <cell r="B1124" t="str">
            <v>Lincoln City Disctrict Mass</v>
          </cell>
        </row>
        <row r="1125">
          <cell r="A1125">
            <v>1026952</v>
          </cell>
          <cell r="B1125" t="str">
            <v>Coos Bay District Mass</v>
          </cell>
        </row>
        <row r="1126">
          <cell r="A1126">
            <v>1026953</v>
          </cell>
          <cell r="B1126" t="str">
            <v>Work Order Addition</v>
          </cell>
        </row>
        <row r="1127">
          <cell r="A1127">
            <v>1026955</v>
          </cell>
          <cell r="B1127" t="str">
            <v>One Pacific Square</v>
          </cell>
        </row>
        <row r="1128">
          <cell r="A1128">
            <v>1026956</v>
          </cell>
          <cell r="B1128" t="str">
            <v>ONE PACIFIC SQUARE - Buildings</v>
          </cell>
        </row>
        <row r="1129">
          <cell r="A1129">
            <v>1026957</v>
          </cell>
          <cell r="B1129" t="str">
            <v>Work Order Addition</v>
          </cell>
        </row>
        <row r="1130">
          <cell r="A1130">
            <v>1026958</v>
          </cell>
          <cell r="B1130" t="str">
            <v>Buildings - Mt Scott</v>
          </cell>
        </row>
        <row r="1131">
          <cell r="A1131">
            <v>1026960</v>
          </cell>
          <cell r="B1131" t="str">
            <v>Albany Service Center</v>
          </cell>
        </row>
        <row r="1132">
          <cell r="A1132">
            <v>1026961</v>
          </cell>
          <cell r="B1132" t="str">
            <v>Coos Bay Office Buildings</v>
          </cell>
        </row>
        <row r="1133">
          <cell r="A1133">
            <v>1026962</v>
          </cell>
          <cell r="B1133" t="str">
            <v>Salem Buildings</v>
          </cell>
        </row>
        <row r="1134">
          <cell r="A1134">
            <v>1026966</v>
          </cell>
          <cell r="B1134" t="str">
            <v>Buildings- Mt Scott  Parking Lot</v>
          </cell>
        </row>
        <row r="1135">
          <cell r="A1135">
            <v>1026967</v>
          </cell>
          <cell r="B1135" t="str">
            <v>Buildings- Eugene  Parking Lot</v>
          </cell>
        </row>
        <row r="1136">
          <cell r="A1136">
            <v>1026968</v>
          </cell>
          <cell r="B1136" t="str">
            <v>Buildings- Sunset  Parking Lot</v>
          </cell>
        </row>
        <row r="1137">
          <cell r="A1137">
            <v>1026970</v>
          </cell>
          <cell r="B1137" t="str">
            <v>Buildings- Salem Office</v>
          </cell>
        </row>
        <row r="1138">
          <cell r="A1138">
            <v>1026971</v>
          </cell>
          <cell r="B1138" t="str">
            <v>One Pacific Square Remodel</v>
          </cell>
        </row>
        <row r="1139">
          <cell r="A1139">
            <v>1026972</v>
          </cell>
          <cell r="B1139" t="str">
            <v>Building - Coos Bay</v>
          </cell>
        </row>
        <row r="1140">
          <cell r="A1140">
            <v>1026973</v>
          </cell>
          <cell r="B1140" t="str">
            <v>Buildings - Salem</v>
          </cell>
        </row>
        <row r="1141">
          <cell r="A1141">
            <v>1026974</v>
          </cell>
          <cell r="B1141" t="str">
            <v>Buildings - Salem</v>
          </cell>
        </row>
        <row r="1142">
          <cell r="A1142">
            <v>1026978</v>
          </cell>
          <cell r="B1142" t="str">
            <v>Albany Buildings</v>
          </cell>
        </row>
        <row r="1143">
          <cell r="A1143">
            <v>1026982</v>
          </cell>
          <cell r="B1143" t="str">
            <v>Mt. Scott Service Center Buildings</v>
          </cell>
        </row>
        <row r="1144">
          <cell r="A1144">
            <v>1026983</v>
          </cell>
          <cell r="B1144" t="str">
            <v>Mt. Scott Service Center Buildings</v>
          </cell>
        </row>
        <row r="1145">
          <cell r="A1145">
            <v>1026984</v>
          </cell>
          <cell r="B1145" t="str">
            <v>Mt. Scott Service Center Buildings</v>
          </cell>
        </row>
        <row r="1146">
          <cell r="A1146">
            <v>1026985</v>
          </cell>
          <cell r="B1146" t="str">
            <v>Mt. Scott Service Center Buildings</v>
          </cell>
        </row>
        <row r="1147">
          <cell r="A1147">
            <v>1026986</v>
          </cell>
          <cell r="B1147" t="str">
            <v>Mt. Scott Service Center Buildings</v>
          </cell>
        </row>
        <row r="1148">
          <cell r="A1148">
            <v>1026987</v>
          </cell>
          <cell r="B1148" t="str">
            <v>Mt. Scott Service Center Buildings</v>
          </cell>
        </row>
        <row r="1149">
          <cell r="A1149">
            <v>1026988</v>
          </cell>
          <cell r="B1149" t="str">
            <v>Mt. Scott Service Center Buildings</v>
          </cell>
        </row>
        <row r="1150">
          <cell r="A1150">
            <v>1026989</v>
          </cell>
          <cell r="B1150" t="str">
            <v>Mt. Scott Service Center Buildings</v>
          </cell>
        </row>
        <row r="1151">
          <cell r="A1151">
            <v>1026990</v>
          </cell>
          <cell r="B1151" t="str">
            <v>Mt. Scott Service Center Buildings</v>
          </cell>
        </row>
        <row r="1152">
          <cell r="A1152">
            <v>1026991</v>
          </cell>
          <cell r="B1152" t="str">
            <v>Mt. Scott Service Center Buildings</v>
          </cell>
        </row>
        <row r="1153">
          <cell r="A1153">
            <v>1026992</v>
          </cell>
          <cell r="B1153" t="str">
            <v>Mt. Scott Service Center Buildings</v>
          </cell>
        </row>
        <row r="1154">
          <cell r="A1154">
            <v>1026993</v>
          </cell>
          <cell r="B1154" t="str">
            <v>Mt. Scott Service Center Buildings</v>
          </cell>
        </row>
        <row r="1155">
          <cell r="A1155">
            <v>1026994</v>
          </cell>
          <cell r="B1155" t="str">
            <v>Mt. Scott Service Center Buildings</v>
          </cell>
        </row>
        <row r="1156">
          <cell r="A1156">
            <v>1026995</v>
          </cell>
          <cell r="B1156" t="str">
            <v>Mt. Scott Service Center Buildings</v>
          </cell>
        </row>
        <row r="1157">
          <cell r="A1157">
            <v>1026996</v>
          </cell>
          <cell r="B1157" t="str">
            <v>Mt. Scott Service Center Buildings</v>
          </cell>
        </row>
        <row r="1158">
          <cell r="A1158">
            <v>1026997</v>
          </cell>
          <cell r="B1158" t="str">
            <v>Sunset Service Center Buildings</v>
          </cell>
        </row>
        <row r="1159">
          <cell r="A1159">
            <v>1026998</v>
          </cell>
          <cell r="B1159" t="str">
            <v>Sunset Service Center Buildings</v>
          </cell>
        </row>
        <row r="1160">
          <cell r="A1160">
            <v>1026999</v>
          </cell>
          <cell r="B1160" t="str">
            <v>Sunset Service Center Buildings</v>
          </cell>
        </row>
        <row r="1161">
          <cell r="A1161">
            <v>1027000</v>
          </cell>
          <cell r="B1161" t="str">
            <v>Sunset Service Center Buildings</v>
          </cell>
        </row>
        <row r="1162">
          <cell r="A1162">
            <v>1027001</v>
          </cell>
          <cell r="B1162" t="str">
            <v>Sunset Service Center Buildings</v>
          </cell>
        </row>
        <row r="1163">
          <cell r="A1163">
            <v>1027002</v>
          </cell>
          <cell r="B1163" t="str">
            <v>Sunset Service Center Buildings</v>
          </cell>
        </row>
        <row r="1164">
          <cell r="A1164">
            <v>1027003</v>
          </cell>
          <cell r="B1164" t="str">
            <v>Sunset Service Center Buildings</v>
          </cell>
        </row>
        <row r="1165">
          <cell r="A1165">
            <v>1027004</v>
          </cell>
          <cell r="B1165" t="str">
            <v>Sunset Service Center Buildings</v>
          </cell>
        </row>
        <row r="1166">
          <cell r="A1166">
            <v>1027005</v>
          </cell>
          <cell r="B1166" t="str">
            <v>Sunset Service Center Buildings</v>
          </cell>
        </row>
        <row r="1167">
          <cell r="A1167">
            <v>1027006</v>
          </cell>
          <cell r="B1167" t="str">
            <v>Sunset Service Center Buildings</v>
          </cell>
        </row>
        <row r="1168">
          <cell r="A1168">
            <v>1027007</v>
          </cell>
          <cell r="B1168" t="str">
            <v>Sunset Service Center Buildings</v>
          </cell>
        </row>
        <row r="1169">
          <cell r="A1169">
            <v>1027008</v>
          </cell>
          <cell r="B1169" t="str">
            <v>Sunset Service Center Buildings</v>
          </cell>
        </row>
        <row r="1170">
          <cell r="A1170">
            <v>1027009</v>
          </cell>
          <cell r="B1170" t="str">
            <v>Sunset Service Center Buildings</v>
          </cell>
        </row>
        <row r="1171">
          <cell r="A1171">
            <v>1027010</v>
          </cell>
          <cell r="B1171" t="str">
            <v>Sunset Service Center Buildings</v>
          </cell>
        </row>
        <row r="1172">
          <cell r="A1172">
            <v>1027011</v>
          </cell>
          <cell r="B1172" t="str">
            <v>Sunset Service Center Buildings</v>
          </cell>
        </row>
        <row r="1173">
          <cell r="A1173">
            <v>1027025</v>
          </cell>
          <cell r="B1173" t="str">
            <v>Tualatin Building</v>
          </cell>
        </row>
        <row r="1174">
          <cell r="A1174">
            <v>1027027</v>
          </cell>
          <cell r="B1174" t="str">
            <v>Central Building</v>
          </cell>
        </row>
        <row r="1175">
          <cell r="A1175">
            <v>1027484</v>
          </cell>
          <cell r="B1175" t="str">
            <v>One Pacfic Square</v>
          </cell>
        </row>
        <row r="1176">
          <cell r="A1176">
            <v>1027485</v>
          </cell>
          <cell r="B1176" t="str">
            <v>Exley Facility</v>
          </cell>
        </row>
        <row r="1177">
          <cell r="A1177">
            <v>1027486</v>
          </cell>
          <cell r="B1177" t="str">
            <v>Mt. Scott Facility</v>
          </cell>
        </row>
        <row r="1178">
          <cell r="A1178">
            <v>1027487</v>
          </cell>
          <cell r="B1178" t="str">
            <v>Sunset Facility</v>
          </cell>
        </row>
        <row r="1179">
          <cell r="A1179">
            <v>1027488</v>
          </cell>
          <cell r="B1179" t="str">
            <v>Parkrose Facility</v>
          </cell>
        </row>
        <row r="1180">
          <cell r="A1180">
            <v>1027489</v>
          </cell>
          <cell r="B1180" t="str">
            <v>Parkrose Facility</v>
          </cell>
        </row>
        <row r="1181">
          <cell r="A1181">
            <v>1027490</v>
          </cell>
          <cell r="B1181" t="str">
            <v>Parkrose Facility</v>
          </cell>
        </row>
        <row r="1182">
          <cell r="A1182">
            <v>1027491</v>
          </cell>
          <cell r="B1182" t="str">
            <v>Parkrose Facility</v>
          </cell>
        </row>
        <row r="1183">
          <cell r="A1183">
            <v>1027492</v>
          </cell>
          <cell r="B1183" t="str">
            <v>Parkrose Facility</v>
          </cell>
        </row>
        <row r="1184">
          <cell r="A1184">
            <v>1027493</v>
          </cell>
          <cell r="B1184" t="str">
            <v>Parkrose Facility</v>
          </cell>
        </row>
        <row r="1185">
          <cell r="A1185">
            <v>1027494</v>
          </cell>
          <cell r="B1185" t="str">
            <v>Parkrose Facility</v>
          </cell>
        </row>
        <row r="1186">
          <cell r="A1186">
            <v>1027495</v>
          </cell>
          <cell r="B1186" t="str">
            <v>Parkrose Facility</v>
          </cell>
        </row>
        <row r="1187">
          <cell r="A1187">
            <v>1027496</v>
          </cell>
          <cell r="B1187" t="str">
            <v>Parkrose Facility</v>
          </cell>
        </row>
        <row r="1188">
          <cell r="A1188">
            <v>1027497</v>
          </cell>
          <cell r="B1188" t="str">
            <v>Parkrose Facility</v>
          </cell>
        </row>
        <row r="1189">
          <cell r="A1189">
            <v>1027498</v>
          </cell>
          <cell r="B1189" t="str">
            <v>Parkrose Facility</v>
          </cell>
        </row>
        <row r="1190">
          <cell r="A1190">
            <v>1027499</v>
          </cell>
          <cell r="B1190" t="str">
            <v>Parkrose Facility</v>
          </cell>
        </row>
        <row r="1191">
          <cell r="A1191">
            <v>1027500</v>
          </cell>
          <cell r="B1191" t="str">
            <v>Parkrose Facility</v>
          </cell>
        </row>
        <row r="1192">
          <cell r="A1192">
            <v>1027501</v>
          </cell>
          <cell r="B1192" t="str">
            <v>Parkrose Facility</v>
          </cell>
        </row>
        <row r="1193">
          <cell r="A1193">
            <v>1027502</v>
          </cell>
          <cell r="B1193" t="str">
            <v>Parkrose Facility</v>
          </cell>
        </row>
        <row r="1194">
          <cell r="A1194">
            <v>1027503</v>
          </cell>
          <cell r="B1194" t="str">
            <v>Parkrose Facility</v>
          </cell>
        </row>
        <row r="1195">
          <cell r="A1195">
            <v>1027504</v>
          </cell>
          <cell r="B1195" t="str">
            <v>Parkrose Facility</v>
          </cell>
        </row>
        <row r="1196">
          <cell r="A1196">
            <v>1027505</v>
          </cell>
          <cell r="B1196" t="str">
            <v>Parkrose Facility</v>
          </cell>
        </row>
        <row r="1197">
          <cell r="A1197">
            <v>1027506</v>
          </cell>
          <cell r="B1197" t="str">
            <v>Parkrose Facility</v>
          </cell>
        </row>
        <row r="1198">
          <cell r="A1198">
            <v>1027507</v>
          </cell>
          <cell r="B1198" t="str">
            <v>Parkrose Facility</v>
          </cell>
        </row>
        <row r="1199">
          <cell r="A1199">
            <v>1027508</v>
          </cell>
          <cell r="B1199" t="str">
            <v>Parkrose Facility</v>
          </cell>
        </row>
        <row r="1200">
          <cell r="A1200">
            <v>1027510</v>
          </cell>
          <cell r="B1200" t="str">
            <v>Parkrose Facility</v>
          </cell>
        </row>
        <row r="1201">
          <cell r="A1201">
            <v>1027511</v>
          </cell>
          <cell r="B1201" t="str">
            <v>Parkrose Facility</v>
          </cell>
        </row>
        <row r="1202">
          <cell r="A1202">
            <v>1027512</v>
          </cell>
          <cell r="B1202" t="str">
            <v>Sherwood Building B Facility</v>
          </cell>
        </row>
        <row r="1203">
          <cell r="A1203">
            <v>1027513</v>
          </cell>
          <cell r="B1203" t="str">
            <v>Sherwood Building B Facility</v>
          </cell>
        </row>
        <row r="1204">
          <cell r="A1204">
            <v>1027514</v>
          </cell>
          <cell r="B1204" t="str">
            <v>Sherwood Building B Facility</v>
          </cell>
        </row>
        <row r="1205">
          <cell r="A1205">
            <v>1027515</v>
          </cell>
          <cell r="B1205" t="str">
            <v>Sherwood Building B Facility</v>
          </cell>
        </row>
        <row r="1206">
          <cell r="A1206">
            <v>1027516</v>
          </cell>
          <cell r="B1206" t="str">
            <v>Sherwood Building B Facility</v>
          </cell>
        </row>
        <row r="1207">
          <cell r="A1207">
            <v>1027517</v>
          </cell>
          <cell r="B1207" t="str">
            <v>Sherwood Building B Facility</v>
          </cell>
        </row>
        <row r="1208">
          <cell r="A1208">
            <v>1027518</v>
          </cell>
          <cell r="B1208" t="str">
            <v>Sherwood Building B Facility</v>
          </cell>
        </row>
        <row r="1209">
          <cell r="A1209">
            <v>1027519</v>
          </cell>
          <cell r="B1209" t="str">
            <v>Sherwood Building B Facility</v>
          </cell>
        </row>
        <row r="1210">
          <cell r="A1210">
            <v>1027520</v>
          </cell>
          <cell r="B1210" t="str">
            <v>Sherwood Building B Facility</v>
          </cell>
        </row>
        <row r="1211">
          <cell r="A1211">
            <v>1027521</v>
          </cell>
          <cell r="B1211" t="str">
            <v>Sherwood Building B Facility</v>
          </cell>
        </row>
        <row r="1212">
          <cell r="A1212">
            <v>1027522</v>
          </cell>
          <cell r="B1212" t="str">
            <v>Sherwood Building B Facility</v>
          </cell>
        </row>
        <row r="1213">
          <cell r="A1213">
            <v>1027523</v>
          </cell>
          <cell r="B1213" t="str">
            <v>Sherwood Building B Facility</v>
          </cell>
        </row>
        <row r="1214">
          <cell r="A1214">
            <v>1027524</v>
          </cell>
          <cell r="B1214" t="str">
            <v>Sherwood Building B Facility</v>
          </cell>
        </row>
        <row r="1215">
          <cell r="A1215">
            <v>1027525</v>
          </cell>
          <cell r="B1215" t="str">
            <v>Sherwood Building B Facility</v>
          </cell>
        </row>
        <row r="1216">
          <cell r="A1216">
            <v>1027526</v>
          </cell>
          <cell r="B1216" t="str">
            <v>Sherwood Building B Facility</v>
          </cell>
        </row>
        <row r="1217">
          <cell r="A1217">
            <v>1027527</v>
          </cell>
          <cell r="B1217" t="str">
            <v>Sherwood Building B Facility</v>
          </cell>
        </row>
        <row r="1218">
          <cell r="A1218">
            <v>1027528</v>
          </cell>
          <cell r="B1218" t="str">
            <v>Sherwood Building B Facility</v>
          </cell>
        </row>
        <row r="1219">
          <cell r="A1219">
            <v>1027529</v>
          </cell>
          <cell r="B1219" t="str">
            <v>Sherwood Building B Facility</v>
          </cell>
        </row>
        <row r="1220">
          <cell r="A1220">
            <v>1027530</v>
          </cell>
          <cell r="B1220" t="str">
            <v>Sherwood Building B Facility</v>
          </cell>
        </row>
        <row r="1221">
          <cell r="A1221">
            <v>1027531</v>
          </cell>
          <cell r="B1221" t="str">
            <v>Sherwood Building B Facility</v>
          </cell>
        </row>
        <row r="1222">
          <cell r="A1222">
            <v>1027532</v>
          </cell>
          <cell r="B1222" t="str">
            <v>Sherwood Building B Facility</v>
          </cell>
        </row>
        <row r="1223">
          <cell r="A1223">
            <v>1027533</v>
          </cell>
          <cell r="B1223" t="str">
            <v>Sherwood Building B Facility</v>
          </cell>
        </row>
        <row r="1224">
          <cell r="A1224">
            <v>1027534</v>
          </cell>
          <cell r="B1224" t="str">
            <v>Training Town - Sherwood</v>
          </cell>
        </row>
        <row r="1225">
          <cell r="A1225">
            <v>1027535</v>
          </cell>
          <cell r="B1225" t="str">
            <v>Training Town - Sherwood</v>
          </cell>
        </row>
        <row r="1226">
          <cell r="A1226">
            <v>1027536</v>
          </cell>
          <cell r="B1226" t="str">
            <v>Training Town - Sherwood</v>
          </cell>
        </row>
        <row r="1227">
          <cell r="A1227">
            <v>1027537</v>
          </cell>
          <cell r="B1227" t="str">
            <v>Training Town - Sherwood</v>
          </cell>
        </row>
        <row r="1228">
          <cell r="A1228">
            <v>1027538</v>
          </cell>
          <cell r="B1228" t="str">
            <v>Training Town - Sherwood</v>
          </cell>
        </row>
        <row r="1229">
          <cell r="A1229">
            <v>1027539</v>
          </cell>
          <cell r="B1229" t="str">
            <v>Training Town - Sherwood</v>
          </cell>
        </row>
        <row r="1230">
          <cell r="A1230">
            <v>1027540</v>
          </cell>
          <cell r="B1230" t="str">
            <v>Training Town - Sherwood</v>
          </cell>
        </row>
        <row r="1231">
          <cell r="A1231">
            <v>1027541</v>
          </cell>
          <cell r="B1231" t="str">
            <v>Training Town - Sherwood</v>
          </cell>
        </row>
        <row r="1232">
          <cell r="A1232">
            <v>1027542</v>
          </cell>
          <cell r="B1232" t="str">
            <v>Training Town - Sherwood</v>
          </cell>
        </row>
        <row r="1233">
          <cell r="A1233">
            <v>1027543</v>
          </cell>
          <cell r="B1233" t="str">
            <v>Training Town - Sherwood</v>
          </cell>
        </row>
        <row r="1234">
          <cell r="A1234">
            <v>1027544</v>
          </cell>
          <cell r="B1234" t="str">
            <v>Training Town - Sherwood</v>
          </cell>
        </row>
        <row r="1235">
          <cell r="A1235">
            <v>1027545</v>
          </cell>
          <cell r="B1235" t="str">
            <v>Sunset Facility</v>
          </cell>
        </row>
        <row r="1236">
          <cell r="A1236">
            <v>1028341</v>
          </cell>
          <cell r="B1236" t="str">
            <v>Sherwood Builiding B</v>
          </cell>
        </row>
        <row r="1237">
          <cell r="A1237">
            <v>1028342</v>
          </cell>
          <cell r="B1237" t="str">
            <v>Parkrose Building</v>
          </cell>
        </row>
        <row r="1238">
          <cell r="A1238">
            <v>1028346</v>
          </cell>
          <cell r="B1238" t="str">
            <v>Building Improvements</v>
          </cell>
        </row>
        <row r="1239">
          <cell r="A1239">
            <v>1029828</v>
          </cell>
          <cell r="B1239" t="str">
            <v>Building</v>
          </cell>
        </row>
        <row r="1240">
          <cell r="A1240">
            <v>6074976</v>
          </cell>
          <cell r="B1240" t="str">
            <v>Mt. Scott Service Center Buildings</v>
          </cell>
        </row>
        <row r="1241">
          <cell r="A1241">
            <v>6074977</v>
          </cell>
          <cell r="B1241" t="str">
            <v>Mt. Scott Service Center Buildings</v>
          </cell>
        </row>
        <row r="1242">
          <cell r="A1242">
            <v>6074979</v>
          </cell>
          <cell r="B1242" t="str">
            <v>Mt. Scott Service Center Buildings</v>
          </cell>
        </row>
        <row r="1243">
          <cell r="A1243">
            <v>6074980</v>
          </cell>
          <cell r="B1243" t="str">
            <v>Mt. Scott Service Center Buildings</v>
          </cell>
        </row>
        <row r="1244">
          <cell r="A1244">
            <v>6074982</v>
          </cell>
          <cell r="B1244" t="str">
            <v>Mt. Scott Service Center Buildings</v>
          </cell>
        </row>
        <row r="1245">
          <cell r="A1245">
            <v>6074984</v>
          </cell>
          <cell r="B1245" t="str">
            <v>Mt. Scott Service Center Buildings</v>
          </cell>
        </row>
        <row r="1246">
          <cell r="A1246">
            <v>6074988</v>
          </cell>
          <cell r="B1246" t="str">
            <v>Mt. Scott Service Center Buildings</v>
          </cell>
        </row>
        <row r="1247">
          <cell r="A1247">
            <v>6074989</v>
          </cell>
          <cell r="B1247" t="str">
            <v>Mt. Scott Service Center Buildings</v>
          </cell>
        </row>
        <row r="1248">
          <cell r="A1248">
            <v>6074990</v>
          </cell>
          <cell r="B1248" t="str">
            <v>Mt. Scott Service Center Buildings</v>
          </cell>
        </row>
        <row r="1249">
          <cell r="A1249">
            <v>6074995</v>
          </cell>
          <cell r="B1249" t="str">
            <v>Sunset Service Center Buildings</v>
          </cell>
        </row>
        <row r="1250">
          <cell r="A1250">
            <v>6074996</v>
          </cell>
          <cell r="B1250" t="str">
            <v>Sunset Service Center Buildings</v>
          </cell>
        </row>
        <row r="1251">
          <cell r="A1251">
            <v>6074997</v>
          </cell>
          <cell r="B1251" t="str">
            <v>Sunset Service Center Buildings</v>
          </cell>
        </row>
        <row r="1252">
          <cell r="A1252">
            <v>6074999</v>
          </cell>
          <cell r="B1252" t="str">
            <v>Sunset Service Center Buildings</v>
          </cell>
        </row>
        <row r="1253">
          <cell r="A1253">
            <v>6075001</v>
          </cell>
          <cell r="B1253" t="str">
            <v>Sunset Service Center Buildings</v>
          </cell>
        </row>
        <row r="1254">
          <cell r="A1254">
            <v>6075003</v>
          </cell>
          <cell r="B1254" t="str">
            <v>Sunset Service Center Buildings</v>
          </cell>
        </row>
        <row r="1255">
          <cell r="A1255">
            <v>6075007</v>
          </cell>
          <cell r="B1255" t="str">
            <v>Sunset Service Center Buildings</v>
          </cell>
        </row>
        <row r="1256">
          <cell r="A1256">
            <v>6075008</v>
          </cell>
          <cell r="B1256" t="str">
            <v>Sunset Service Center Buildings</v>
          </cell>
        </row>
        <row r="1257">
          <cell r="A1257">
            <v>6075009</v>
          </cell>
          <cell r="B1257" t="str">
            <v>Sunset Service Center Buildings</v>
          </cell>
        </row>
        <row r="1258">
          <cell r="A1258">
            <v>6082920</v>
          </cell>
          <cell r="B1258" t="str">
            <v>Sherwood Building B</v>
          </cell>
        </row>
        <row r="1259">
          <cell r="A1259">
            <v>6082922</v>
          </cell>
          <cell r="B1259" t="str">
            <v>Sherwood Building B</v>
          </cell>
        </row>
        <row r="1260">
          <cell r="A1260">
            <v>6082923</v>
          </cell>
          <cell r="B1260" t="str">
            <v>Sherwood Building B</v>
          </cell>
        </row>
        <row r="1261">
          <cell r="A1261">
            <v>6082925</v>
          </cell>
          <cell r="B1261" t="str">
            <v>Sherwood Building B</v>
          </cell>
        </row>
        <row r="1262">
          <cell r="A1262">
            <v>6082926</v>
          </cell>
          <cell r="B1262" t="str">
            <v>Sherwood Building B</v>
          </cell>
        </row>
        <row r="1263">
          <cell r="A1263">
            <v>6082983</v>
          </cell>
          <cell r="B1263" t="str">
            <v>Parkrose Builidng</v>
          </cell>
        </row>
        <row r="1264">
          <cell r="A1264">
            <v>6082988</v>
          </cell>
          <cell r="B1264" t="str">
            <v>Parkrose Building</v>
          </cell>
        </row>
        <row r="1265">
          <cell r="A1265">
            <v>6082995</v>
          </cell>
          <cell r="B1265" t="str">
            <v>Parkrose Building</v>
          </cell>
        </row>
        <row r="1266">
          <cell r="A1266">
            <v>6082996</v>
          </cell>
          <cell r="B1266" t="str">
            <v>Parkrose Building</v>
          </cell>
        </row>
        <row r="1267">
          <cell r="A1267">
            <v>6084070</v>
          </cell>
          <cell r="B1267" t="str">
            <v>Sherwood Building B</v>
          </cell>
        </row>
        <row r="1268">
          <cell r="A1268">
            <v>6084071</v>
          </cell>
          <cell r="B1268" t="str">
            <v>Parkrose Building</v>
          </cell>
        </row>
        <row r="1269">
          <cell r="A1269">
            <v>6088778</v>
          </cell>
          <cell r="B1269" t="str">
            <v>Leaktown Training Center</v>
          </cell>
        </row>
        <row r="1270">
          <cell r="A1270">
            <v>6091566</v>
          </cell>
          <cell r="B1270" t="str">
            <v>Parkrose Facility</v>
          </cell>
        </row>
        <row r="1271">
          <cell r="A1271">
            <v>6091567</v>
          </cell>
          <cell r="B1271" t="str">
            <v>Sunset Facility</v>
          </cell>
        </row>
        <row r="1272">
          <cell r="A1272">
            <v>6091568</v>
          </cell>
          <cell r="B1272" t="str">
            <v>Mt. Scott Facility</v>
          </cell>
        </row>
        <row r="1273">
          <cell r="A1273">
            <v>6091569</v>
          </cell>
          <cell r="B1273" t="str">
            <v>Sunset Facility</v>
          </cell>
        </row>
        <row r="1274">
          <cell r="A1274">
            <v>6091653</v>
          </cell>
          <cell r="B1274" t="str">
            <v>Sherwood Building B</v>
          </cell>
        </row>
        <row r="1275">
          <cell r="A1275">
            <v>6092597</v>
          </cell>
          <cell r="B1275" t="str">
            <v>Sherwood Leaktown</v>
          </cell>
        </row>
        <row r="1276">
          <cell r="A1276">
            <v>6093505</v>
          </cell>
          <cell r="B1276" t="str">
            <v>Training Town</v>
          </cell>
        </row>
        <row r="1277">
          <cell r="A1277">
            <v>6096908</v>
          </cell>
          <cell r="B1277" t="str">
            <v>Salem Facility</v>
          </cell>
        </row>
        <row r="1278">
          <cell r="A1278">
            <v>6096921</v>
          </cell>
          <cell r="B1278" t="str">
            <v>Sherwood Building A Facility</v>
          </cell>
        </row>
        <row r="1279">
          <cell r="A1279">
            <v>6096922</v>
          </cell>
          <cell r="B1279" t="str">
            <v>Sherwood Building A Facility</v>
          </cell>
        </row>
        <row r="1280">
          <cell r="A1280">
            <v>6096923</v>
          </cell>
          <cell r="B1280" t="str">
            <v>Sherwood Building A Facility</v>
          </cell>
        </row>
        <row r="1281">
          <cell r="A1281">
            <v>6096924</v>
          </cell>
          <cell r="B1281" t="str">
            <v>Sherwood Building A Facility</v>
          </cell>
        </row>
        <row r="1282">
          <cell r="A1282">
            <v>6096925</v>
          </cell>
          <cell r="B1282" t="str">
            <v>Sherwood Building A Facility</v>
          </cell>
        </row>
        <row r="1283">
          <cell r="A1283">
            <v>6096926</v>
          </cell>
          <cell r="B1283" t="str">
            <v>Sherwood Building A Facility</v>
          </cell>
        </row>
        <row r="1284">
          <cell r="A1284">
            <v>6096927</v>
          </cell>
          <cell r="B1284" t="str">
            <v>Sherwood Building A Facility</v>
          </cell>
        </row>
        <row r="1285">
          <cell r="A1285">
            <v>6096928</v>
          </cell>
          <cell r="B1285" t="str">
            <v>Sherwood Building A Facility</v>
          </cell>
        </row>
        <row r="1286">
          <cell r="A1286">
            <v>6096929</v>
          </cell>
          <cell r="B1286" t="str">
            <v>Sherwood Building A Facility</v>
          </cell>
        </row>
        <row r="1287">
          <cell r="A1287">
            <v>6096930</v>
          </cell>
          <cell r="B1287" t="str">
            <v>Sherwood Building A Facility</v>
          </cell>
        </row>
        <row r="1288">
          <cell r="A1288">
            <v>6096931</v>
          </cell>
          <cell r="B1288" t="str">
            <v>Sherwood Building A Facility</v>
          </cell>
        </row>
        <row r="1289">
          <cell r="A1289">
            <v>6096932</v>
          </cell>
          <cell r="B1289" t="str">
            <v>Sherwood Building A Facility</v>
          </cell>
        </row>
        <row r="1290">
          <cell r="A1290">
            <v>6096933</v>
          </cell>
          <cell r="B1290" t="str">
            <v>Sherwood Building A Facility</v>
          </cell>
        </row>
        <row r="1291">
          <cell r="A1291">
            <v>6096934</v>
          </cell>
          <cell r="B1291" t="str">
            <v>Sherwood Building A Facility</v>
          </cell>
        </row>
        <row r="1292">
          <cell r="A1292">
            <v>6096935</v>
          </cell>
          <cell r="B1292" t="str">
            <v>Sherwood Building A Facility</v>
          </cell>
        </row>
        <row r="1293">
          <cell r="A1293">
            <v>6096936</v>
          </cell>
          <cell r="B1293" t="str">
            <v>Sherwood Building A Facility</v>
          </cell>
        </row>
        <row r="1294">
          <cell r="A1294">
            <v>6096938</v>
          </cell>
          <cell r="B1294" t="str">
            <v>Sherwood Building A Facility</v>
          </cell>
        </row>
        <row r="1295">
          <cell r="A1295">
            <v>6096939</v>
          </cell>
          <cell r="B1295" t="str">
            <v>Sherwood Building A Facility</v>
          </cell>
        </row>
        <row r="1296">
          <cell r="A1296">
            <v>6098023</v>
          </cell>
          <cell r="B1296" t="str">
            <v>Sherwood Building A Facility</v>
          </cell>
        </row>
        <row r="1297">
          <cell r="A1297">
            <v>6098044</v>
          </cell>
          <cell r="B1297" t="str">
            <v>Sherwood Building A</v>
          </cell>
        </row>
        <row r="1298">
          <cell r="A1298">
            <v>6099199</v>
          </cell>
          <cell r="B1298" t="str">
            <v>Sherwood Building B</v>
          </cell>
        </row>
        <row r="1299">
          <cell r="A1299">
            <v>6101148</v>
          </cell>
          <cell r="B1299" t="str">
            <v>Sherwood Building</v>
          </cell>
        </row>
        <row r="1300">
          <cell r="A1300">
            <v>6103322</v>
          </cell>
          <cell r="B1300" t="str">
            <v>Sherwood Facility</v>
          </cell>
        </row>
        <row r="1301">
          <cell r="A1301">
            <v>6104448</v>
          </cell>
          <cell r="B1301" t="str">
            <v>Sherwood Facility</v>
          </cell>
        </row>
        <row r="1302">
          <cell r="A1302">
            <v>6105492</v>
          </cell>
          <cell r="B1302" t="str">
            <v>Sherwood Building A</v>
          </cell>
        </row>
        <row r="1303">
          <cell r="A1303">
            <v>6106392</v>
          </cell>
          <cell r="B1303" t="str">
            <v>Sherwood Facility</v>
          </cell>
        </row>
        <row r="1304">
          <cell r="A1304">
            <v>6106452</v>
          </cell>
          <cell r="B1304" t="str">
            <v>Sherwood Facility</v>
          </cell>
        </row>
        <row r="1305">
          <cell r="A1305">
            <v>6106453</v>
          </cell>
          <cell r="B1305" t="str">
            <v>Sherwood Facility</v>
          </cell>
        </row>
        <row r="1306">
          <cell r="A1306">
            <v>6106454</v>
          </cell>
          <cell r="B1306" t="str">
            <v>Sherwood Facility</v>
          </cell>
        </row>
        <row r="1307">
          <cell r="A1307">
            <v>6106455</v>
          </cell>
          <cell r="B1307" t="str">
            <v>Sherwood Facility</v>
          </cell>
        </row>
        <row r="1308">
          <cell r="A1308">
            <v>6108959</v>
          </cell>
          <cell r="B1308" t="str">
            <v>Sherwood Facility</v>
          </cell>
        </row>
        <row r="1309">
          <cell r="A1309">
            <v>6109009</v>
          </cell>
          <cell r="B1309" t="str">
            <v>Sherwood Facility</v>
          </cell>
        </row>
        <row r="1310">
          <cell r="A1310">
            <v>6109036</v>
          </cell>
          <cell r="B1310" t="str">
            <v>Building Improvements</v>
          </cell>
        </row>
        <row r="1311">
          <cell r="A1311">
            <v>6110353</v>
          </cell>
          <cell r="B1311" t="str">
            <v>Salem Service Center</v>
          </cell>
        </row>
        <row r="1312">
          <cell r="A1312">
            <v>6110354</v>
          </cell>
          <cell r="B1312" t="str">
            <v>Salem Service Center</v>
          </cell>
        </row>
        <row r="1313">
          <cell r="A1313">
            <v>6110355</v>
          </cell>
          <cell r="B1313" t="str">
            <v>Salem Service Center</v>
          </cell>
        </row>
        <row r="1314">
          <cell r="A1314">
            <v>6110356</v>
          </cell>
          <cell r="B1314" t="str">
            <v>Salem Service Center</v>
          </cell>
        </row>
        <row r="1315">
          <cell r="A1315">
            <v>6110357</v>
          </cell>
          <cell r="B1315" t="str">
            <v>Salem Service Center</v>
          </cell>
        </row>
        <row r="1316">
          <cell r="A1316">
            <v>6110358</v>
          </cell>
          <cell r="B1316" t="str">
            <v>Salem Service Center</v>
          </cell>
        </row>
        <row r="1317">
          <cell r="A1317">
            <v>6110359</v>
          </cell>
          <cell r="B1317" t="str">
            <v>Salem Service Center</v>
          </cell>
        </row>
        <row r="1318">
          <cell r="A1318">
            <v>6110360</v>
          </cell>
          <cell r="B1318" t="str">
            <v>Salem Service Center</v>
          </cell>
        </row>
        <row r="1319">
          <cell r="A1319">
            <v>6110361</v>
          </cell>
          <cell r="B1319" t="str">
            <v>Salem Service Center</v>
          </cell>
        </row>
        <row r="1320">
          <cell r="A1320">
            <v>6110363</v>
          </cell>
          <cell r="B1320" t="str">
            <v>Salem Service Center</v>
          </cell>
        </row>
        <row r="1321">
          <cell r="A1321">
            <v>6110364</v>
          </cell>
          <cell r="B1321" t="str">
            <v>Salem Service Center</v>
          </cell>
        </row>
        <row r="1322">
          <cell r="A1322">
            <v>6110365</v>
          </cell>
          <cell r="B1322" t="str">
            <v>Salem Service Center</v>
          </cell>
        </row>
        <row r="1323">
          <cell r="A1323">
            <v>6110366</v>
          </cell>
          <cell r="B1323" t="str">
            <v>Salem Service Center</v>
          </cell>
        </row>
        <row r="1324">
          <cell r="A1324">
            <v>6110367</v>
          </cell>
          <cell r="B1324" t="str">
            <v>Salem Service Center</v>
          </cell>
        </row>
        <row r="1325">
          <cell r="A1325">
            <v>6110368</v>
          </cell>
          <cell r="B1325" t="str">
            <v>Salem Service Center</v>
          </cell>
        </row>
        <row r="1326">
          <cell r="A1326">
            <v>6110369</v>
          </cell>
          <cell r="B1326" t="str">
            <v>Salem Service Center</v>
          </cell>
        </row>
        <row r="1327">
          <cell r="A1327">
            <v>6116607</v>
          </cell>
          <cell r="B1327" t="str">
            <v/>
          </cell>
        </row>
        <row r="1328">
          <cell r="A1328">
            <v>6116608</v>
          </cell>
          <cell r="B1328" t="str">
            <v/>
          </cell>
        </row>
        <row r="1329">
          <cell r="A1329">
            <v>6116609</v>
          </cell>
          <cell r="B1329" t="str">
            <v/>
          </cell>
        </row>
        <row r="1330">
          <cell r="A1330">
            <v>6116635</v>
          </cell>
          <cell r="B1330" t="str">
            <v/>
          </cell>
        </row>
        <row r="1331">
          <cell r="A1331">
            <v>6116636</v>
          </cell>
          <cell r="B1331" t="str">
            <v/>
          </cell>
        </row>
        <row r="1332">
          <cell r="A1332">
            <v>6116637</v>
          </cell>
          <cell r="B1332" t="str">
            <v/>
          </cell>
        </row>
        <row r="1333">
          <cell r="A1333">
            <v>6116640</v>
          </cell>
          <cell r="B1333" t="str">
            <v/>
          </cell>
        </row>
        <row r="1334">
          <cell r="A1334">
            <v>6117581</v>
          </cell>
          <cell r="B1334" t="str">
            <v/>
          </cell>
        </row>
        <row r="1335">
          <cell r="A1335">
            <v>6117612</v>
          </cell>
          <cell r="B1335" t="str">
            <v/>
          </cell>
        </row>
        <row r="1336">
          <cell r="A1336">
            <v>6117622</v>
          </cell>
          <cell r="B1336" t="str">
            <v/>
          </cell>
        </row>
        <row r="1337">
          <cell r="A1337">
            <v>6122213</v>
          </cell>
          <cell r="B1337" t="str">
            <v>HVAC Compressor Eugene</v>
          </cell>
        </row>
        <row r="1338">
          <cell r="A1338">
            <v>6122217</v>
          </cell>
          <cell r="B1338" t="str">
            <v>Building Foundation</v>
          </cell>
        </row>
        <row r="1339">
          <cell r="A1339">
            <v>6122218</v>
          </cell>
          <cell r="B1339" t="str">
            <v>Building Roof</v>
          </cell>
        </row>
        <row r="1340">
          <cell r="A1340">
            <v>6122219</v>
          </cell>
          <cell r="B1340" t="str">
            <v>Building Plumbing System</v>
          </cell>
        </row>
        <row r="1341">
          <cell r="A1341">
            <v>6122220</v>
          </cell>
          <cell r="B1341" t="str">
            <v>Building Electrical Dist. System</v>
          </cell>
        </row>
        <row r="1342">
          <cell r="A1342">
            <v>6122221</v>
          </cell>
          <cell r="B1342" t="str">
            <v>Sitework</v>
          </cell>
        </row>
        <row r="1343">
          <cell r="A1343">
            <v>6122222</v>
          </cell>
          <cell r="B1343" t="str">
            <v>Surfaced Area - Parking Lot Seal</v>
          </cell>
        </row>
        <row r="1344">
          <cell r="A1344">
            <v>6123708</v>
          </cell>
          <cell r="B1344" t="str">
            <v/>
          </cell>
        </row>
        <row r="1345">
          <cell r="A1345">
            <v>6123713</v>
          </cell>
          <cell r="B1345" t="str">
            <v/>
          </cell>
        </row>
        <row r="1346">
          <cell r="A1346">
            <v>6123714</v>
          </cell>
          <cell r="B1346" t="str">
            <v/>
          </cell>
        </row>
        <row r="1347">
          <cell r="A1347">
            <v>6123715</v>
          </cell>
          <cell r="B1347" t="str">
            <v/>
          </cell>
        </row>
        <row r="1348">
          <cell r="A1348">
            <v>6124836</v>
          </cell>
          <cell r="B1348" t="str">
            <v>HVAC</v>
          </cell>
        </row>
        <row r="1349">
          <cell r="A1349">
            <v>6124837</v>
          </cell>
          <cell r="B1349" t="str">
            <v>Building Air Conditioning System</v>
          </cell>
        </row>
        <row r="1350">
          <cell r="A1350">
            <v>6124847</v>
          </cell>
          <cell r="B1350" t="str">
            <v>Mist Gas Storage</v>
          </cell>
        </row>
        <row r="1351">
          <cell r="A1351">
            <v>6124850</v>
          </cell>
          <cell r="B1351" t="str">
            <v>Business Continuity Build Out</v>
          </cell>
        </row>
        <row r="1352">
          <cell r="A1352">
            <v>6124851</v>
          </cell>
          <cell r="B1352" t="str">
            <v>Business Continuity Build Out</v>
          </cell>
        </row>
        <row r="1353">
          <cell r="A1353">
            <v>6124852</v>
          </cell>
          <cell r="B1353" t="str">
            <v>Business Continuity Build Out</v>
          </cell>
        </row>
        <row r="1354">
          <cell r="A1354">
            <v>6124853</v>
          </cell>
          <cell r="B1354" t="str">
            <v>Business Continuity Build Out</v>
          </cell>
        </row>
        <row r="1355">
          <cell r="A1355">
            <v>6124854</v>
          </cell>
          <cell r="B1355" t="str">
            <v>Business Continuity Build Out</v>
          </cell>
        </row>
        <row r="1356">
          <cell r="A1356">
            <v>6124855</v>
          </cell>
          <cell r="B1356" t="str">
            <v>Business Continuity Build Out</v>
          </cell>
        </row>
        <row r="1357">
          <cell r="A1357">
            <v>6124856</v>
          </cell>
          <cell r="B1357" t="str">
            <v>Business Continuity Build Out</v>
          </cell>
        </row>
        <row r="1358">
          <cell r="A1358">
            <v>6124858</v>
          </cell>
          <cell r="B1358" t="str">
            <v>Hardware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1000020</v>
          </cell>
          <cell r="B2" t="str">
            <v>Gathering Lines 3" Steel  Water Removal</v>
          </cell>
        </row>
        <row r="3">
          <cell r="A3">
            <v>1000164</v>
          </cell>
          <cell r="B3" t="str">
            <v>HDD / Crossing Pipe</v>
          </cell>
        </row>
        <row r="4">
          <cell r="A4">
            <v>1000168</v>
          </cell>
          <cell r="B4" t="str">
            <v>Well-Site # 34-18 (W) - Meters</v>
          </cell>
        </row>
        <row r="5">
          <cell r="A5">
            <v>1000169</v>
          </cell>
          <cell r="B5" t="str">
            <v>Well-Site # 34-18 (W) - Instrumentation</v>
          </cell>
        </row>
        <row r="6">
          <cell r="A6">
            <v>1000170</v>
          </cell>
          <cell r="B6" t="str">
            <v>Well-Site #11-20 (W) - Valves</v>
          </cell>
        </row>
        <row r="7">
          <cell r="A7">
            <v>1000171</v>
          </cell>
          <cell r="B7" t="str">
            <v>Well-Site #11-20 (W) - Separators</v>
          </cell>
        </row>
        <row r="8">
          <cell r="A8">
            <v>1000172</v>
          </cell>
          <cell r="B8" t="str">
            <v>Well-Site #11-20 (W) - Meters</v>
          </cell>
        </row>
        <row r="9">
          <cell r="A9">
            <v>1000173</v>
          </cell>
          <cell r="B9" t="str">
            <v>Well-Site #11-20 (W) - Instrumentation</v>
          </cell>
        </row>
        <row r="10">
          <cell r="A10">
            <v>1000174</v>
          </cell>
          <cell r="B10" t="str">
            <v>Well-Site #11-20 (W) - Other Materials</v>
          </cell>
        </row>
        <row r="11">
          <cell r="A11">
            <v>1000207</v>
          </cell>
          <cell r="B11" t="str">
            <v>Well OM #12-21-903</v>
          </cell>
        </row>
        <row r="12">
          <cell r="A12">
            <v>1000221</v>
          </cell>
          <cell r="B12" t="str">
            <v>Well Gill 18x-17 Workover</v>
          </cell>
        </row>
        <row r="13">
          <cell r="A13">
            <v>1000224</v>
          </cell>
          <cell r="B13" t="str">
            <v>Deep A-1</v>
          </cell>
        </row>
        <row r="14">
          <cell r="A14">
            <v>1000226</v>
          </cell>
          <cell r="B14" t="str">
            <v>Well #34-18-202 (H) Core Analysis</v>
          </cell>
        </row>
        <row r="15">
          <cell r="A15">
            <v>1000228</v>
          </cell>
          <cell r="B15" t="str">
            <v>Well Pad 11-20 HOAD Building A/C Install</v>
          </cell>
        </row>
        <row r="16">
          <cell r="A16">
            <v>1000230</v>
          </cell>
          <cell r="B16" t="str">
            <v>Well Pad 32-21 HOAD Building A/C Install</v>
          </cell>
        </row>
        <row r="17">
          <cell r="A17">
            <v>1000231</v>
          </cell>
          <cell r="B17" t="str">
            <v>Well Pad 34-18 HOAD Building A/C Install</v>
          </cell>
        </row>
        <row r="18">
          <cell r="A18">
            <v>1000232</v>
          </cell>
          <cell r="B18" t="str">
            <v>Interconnect HOAD Building A/C Install</v>
          </cell>
        </row>
        <row r="19">
          <cell r="A19">
            <v>1000235</v>
          </cell>
          <cell r="B19" t="str">
            <v>Spare Compressor Station Valves</v>
          </cell>
        </row>
        <row r="20">
          <cell r="A20">
            <v>1000238</v>
          </cell>
          <cell r="B20" t="str">
            <v>Wellheads FC Valves</v>
          </cell>
        </row>
        <row r="21">
          <cell r="A21">
            <v>1000239</v>
          </cell>
          <cell r="B21" t="str">
            <v>Kyocera 3050ci Copier</v>
          </cell>
        </row>
        <row r="22">
          <cell r="A22">
            <v>1000240</v>
          </cell>
          <cell r="B22" t="str">
            <v>SCADA Server Upgrade</v>
          </cell>
        </row>
        <row r="23">
          <cell r="A23">
            <v>1000242</v>
          </cell>
          <cell r="B23" t="str">
            <v>Mogas Valves</v>
          </cell>
        </row>
        <row r="24">
          <cell r="A24">
            <v>1000243</v>
          </cell>
          <cell r="B24" t="str">
            <v>Wellheads FC Valves</v>
          </cell>
        </row>
        <row r="25">
          <cell r="A25">
            <v>1000244</v>
          </cell>
          <cell r="B25" t="str">
            <v>Actuate Pipeline Valves</v>
          </cell>
        </row>
        <row r="26">
          <cell r="A26">
            <v>1000245</v>
          </cell>
          <cell r="B26" t="str">
            <v>Produced Water Filtration</v>
          </cell>
        </row>
        <row r="27">
          <cell r="A27">
            <v>1000246</v>
          </cell>
          <cell r="B27" t="str">
            <v>Dell Laptop Lease</v>
          </cell>
        </row>
        <row r="28">
          <cell r="A28">
            <v>1000250</v>
          </cell>
          <cell r="B28" t="str">
            <v>OptiPlex Desktops</v>
          </cell>
        </row>
        <row r="29">
          <cell r="A29">
            <v>1000252</v>
          </cell>
          <cell r="B29" t="str">
            <v>2014 TEG Replacement</v>
          </cell>
        </row>
        <row r="30">
          <cell r="A30">
            <v>1000253</v>
          </cell>
          <cell r="B30" t="str">
            <v>Well 11-21-101 Site Work</v>
          </cell>
        </row>
        <row r="31">
          <cell r="A31">
            <v>1000254</v>
          </cell>
          <cell r="B31" t="str">
            <v>Well 32-21-103 New Lateral</v>
          </cell>
        </row>
        <row r="32">
          <cell r="A32">
            <v>1000255</v>
          </cell>
          <cell r="B32" t="str">
            <v>Wellhead Piping Strain Relief</v>
          </cell>
        </row>
        <row r="33">
          <cell r="A33">
            <v>1000256</v>
          </cell>
          <cell r="B33" t="str">
            <v>Dell Laptop Lease</v>
          </cell>
        </row>
        <row r="34">
          <cell r="A34">
            <v>1000257</v>
          </cell>
          <cell r="B34" t="str">
            <v>Laptop</v>
          </cell>
        </row>
        <row r="35">
          <cell r="A35">
            <v>1000020</v>
          </cell>
          <cell r="B35" t="str">
            <v>11/14 Adjusting Entry</v>
          </cell>
        </row>
        <row r="36">
          <cell r="A36">
            <v>1000164</v>
          </cell>
          <cell r="B36" t="str">
            <v>COOS BAY EXPANSION - MATERIALS</v>
          </cell>
        </row>
        <row r="37">
          <cell r="A37">
            <v>1000168</v>
          </cell>
          <cell r="B37" t="str">
            <v>COOS BAY EXPANSION - AFUDC</v>
          </cell>
        </row>
        <row r="38">
          <cell r="A38">
            <v>1000169</v>
          </cell>
          <cell r="B38" t="str">
            <v>HOMELAND SECURITY</v>
          </cell>
        </row>
        <row r="39">
          <cell r="A39">
            <v>1000170</v>
          </cell>
          <cell r="B39" t="str">
            <v>HOMELAND SECURITY</v>
          </cell>
        </row>
        <row r="40">
          <cell r="A40">
            <v>1000171</v>
          </cell>
          <cell r="B40" t="str">
            <v>HOMELAND SECURITY</v>
          </cell>
        </row>
        <row r="41">
          <cell r="A41">
            <v>1000172</v>
          </cell>
          <cell r="B41" t="str">
            <v>HOMELAND SECURITY</v>
          </cell>
        </row>
        <row r="42">
          <cell r="A42">
            <v>1000173</v>
          </cell>
          <cell r="B42" t="str">
            <v>HOMELAND SECURITY</v>
          </cell>
        </row>
        <row r="43">
          <cell r="A43">
            <v>1000174</v>
          </cell>
          <cell r="B43" t="str">
            <v>HOMELAND SECURITY</v>
          </cell>
        </row>
        <row r="44">
          <cell r="A44">
            <v>1000207</v>
          </cell>
          <cell r="B44" t="str">
            <v>BREEZEWAY EXTENSION AND COVER FOR G</v>
          </cell>
        </row>
        <row r="45">
          <cell r="A45">
            <v>1000221</v>
          </cell>
          <cell r="B45" t="str">
            <v>LAND PURCHASES</v>
          </cell>
        </row>
        <row r="46">
          <cell r="A46">
            <v>1000224</v>
          </cell>
          <cell r="B46" t="str">
            <v>FIRE DETECTION SYSTEM-EUGENE</v>
          </cell>
        </row>
        <row r="47">
          <cell r="A47">
            <v>1000226</v>
          </cell>
          <cell r="B47" t="str">
            <v>(2) CONTROL DAMPERS FOR SALEM</v>
          </cell>
        </row>
        <row r="48">
          <cell r="A48">
            <v>1000228</v>
          </cell>
          <cell r="B48" t="str">
            <v>APPLIANCE CENTER FIRE, SMOKE DETECT</v>
          </cell>
        </row>
        <row r="49">
          <cell r="A49">
            <v>1000230</v>
          </cell>
          <cell r="B49" t="str">
            <v>CCTV SECURITY SYSTEM MT SCOTT</v>
          </cell>
        </row>
        <row r="50">
          <cell r="A50">
            <v>1000231</v>
          </cell>
          <cell r="B50" t="str">
            <v>NEW ROOF PROCESS BUILDING NEWPORT L</v>
          </cell>
        </row>
        <row r="51">
          <cell r="A51">
            <v>1000232</v>
          </cell>
          <cell r="B51" t="str">
            <v>RESURFACE PARKING LOT PORTLAND LNG</v>
          </cell>
        </row>
        <row r="52">
          <cell r="A52">
            <v>1000235</v>
          </cell>
          <cell r="B52" t="str">
            <v>HOOD VENTILATION SYSTEM - TRANSPORT</v>
          </cell>
        </row>
        <row r="53">
          <cell r="A53">
            <v>1000238</v>
          </cell>
          <cell r="B53" t="str">
            <v>REPLACE CONCRETE WALK-WAYS</v>
          </cell>
        </row>
        <row r="54">
          <cell r="A54">
            <v>1000239</v>
          </cell>
          <cell r="B54" t="str">
            <v>REPLACE CARPET/TILE IN DISPATCH, OF</v>
          </cell>
        </row>
        <row r="55">
          <cell r="A55">
            <v>1000240</v>
          </cell>
          <cell r="B55" t="str">
            <v>UPGRADE FRONT COUNTER LINCOLN</v>
          </cell>
        </row>
        <row r="56">
          <cell r="A56">
            <v>1000242</v>
          </cell>
          <cell r="B56" t="str">
            <v>HVAC AND INSTALL LAYOUT TABLES</v>
          </cell>
        </row>
        <row r="57">
          <cell r="A57">
            <v>1000243</v>
          </cell>
          <cell r="B57" t="str">
            <v>PIPELINE INTEGRITY GROUP 5</v>
          </cell>
        </row>
        <row r="58">
          <cell r="A58">
            <v>1000244</v>
          </cell>
          <cell r="B58" t="str">
            <v>OQ GROUP</v>
          </cell>
        </row>
        <row r="59">
          <cell r="A59">
            <v>1000245</v>
          </cell>
          <cell r="B59" t="str">
            <v>NEW ROOF MOUNT HVAC - PARKROSE</v>
          </cell>
        </row>
        <row r="60">
          <cell r="A60">
            <v>1000246</v>
          </cell>
          <cell r="B60" t="str">
            <v>REPLACE SEWAGE EJECTION PUMPS IN TH</v>
          </cell>
        </row>
        <row r="61">
          <cell r="A61">
            <v>1000250</v>
          </cell>
          <cell r="B61" t="str">
            <v>ICE MACHINE MT SCOTT</v>
          </cell>
        </row>
        <row r="62">
          <cell r="A62">
            <v>1000252</v>
          </cell>
          <cell r="B62" t="str">
            <v>FUEL STORAGE INFORMATION SYSTEMS MT</v>
          </cell>
        </row>
        <row r="63">
          <cell r="A63">
            <v>1000253</v>
          </cell>
          <cell r="B63" t="str">
            <v>FUEL STORAGE INFORMATION SYSTEMS PA</v>
          </cell>
        </row>
        <row r="64">
          <cell r="A64">
            <v>1000254</v>
          </cell>
          <cell r="B64" t="str">
            <v>FUEL STORAGE INFORMATION SYSTEM SUN</v>
          </cell>
        </row>
        <row r="65">
          <cell r="A65">
            <v>1000255</v>
          </cell>
          <cell r="B65" t="str">
            <v>FUEL STORAGE INFORMATION SYSTEM SAL</v>
          </cell>
        </row>
        <row r="66">
          <cell r="A66">
            <v>1000256</v>
          </cell>
          <cell r="B66" t="str">
            <v>FUEL STORAGE INFORMATION SYSTEM EUG</v>
          </cell>
        </row>
        <row r="67">
          <cell r="A67">
            <v>1000257</v>
          </cell>
          <cell r="B67" t="str">
            <v>LOADING DOCK MIST</v>
          </cell>
        </row>
        <row r="68">
          <cell r="A68">
            <v>1001077</v>
          </cell>
          <cell r="B68" t="str">
            <v>#25 FLEX TUBE MANOMETERS</v>
          </cell>
        </row>
        <row r="69">
          <cell r="A69">
            <v>1001078</v>
          </cell>
          <cell r="B69" t="str">
            <v>BIRCH MAIL SLOT BOX</v>
          </cell>
        </row>
        <row r="70">
          <cell r="A70">
            <v>1001079</v>
          </cell>
          <cell r="B70" t="str">
            <v>FOUR OPAQUE WINDOW BLINDS</v>
          </cell>
        </row>
        <row r="71">
          <cell r="A71">
            <v>1001080</v>
          </cell>
          <cell r="B71" t="str">
            <v>ANTIFREEZE PROTECTION COOLING TOWER</v>
          </cell>
        </row>
        <row r="72">
          <cell r="A72">
            <v>1001081</v>
          </cell>
          <cell r="B72" t="str">
            <v>EQUIPMENT INSTALLED AT FOSTER HOTEL</v>
          </cell>
        </row>
        <row r="73">
          <cell r="A73">
            <v>1001082</v>
          </cell>
          <cell r="B73" t="str">
            <v>FENCE STRIPPING</v>
          </cell>
        </row>
        <row r="74">
          <cell r="A74">
            <v>1001083</v>
          </cell>
          <cell r="B74" t="str">
            <v>NEW OVERHEAD DOOR W/WALK IN DOOR</v>
          </cell>
        </row>
        <row r="75">
          <cell r="A75">
            <v>1001084</v>
          </cell>
          <cell r="B75" t="str">
            <v>WATER FOUNTAIN TRANSFERED TO LINCOL</v>
          </cell>
        </row>
        <row r="76">
          <cell r="A76">
            <v>1001085</v>
          </cell>
          <cell r="B76" t="str">
            <v>ADDITION TO EXHAUST SYSTEM</v>
          </cell>
        </row>
        <row r="77">
          <cell r="A77">
            <v>1001086</v>
          </cell>
          <cell r="B77" t="str">
            <v>PNEUMATIC TUBE CARRIER CUST OFF TO</v>
          </cell>
        </row>
        <row r="78">
          <cell r="A78">
            <v>1001087</v>
          </cell>
          <cell r="B78" t="str">
            <v>LANDSCAPE FRONTAGE</v>
          </cell>
        </row>
        <row r="79">
          <cell r="A79">
            <v>1001088</v>
          </cell>
          <cell r="B79" t="str">
            <v>PLASTIC WINDOW SHADES FOR METER SHO</v>
          </cell>
        </row>
        <row r="80">
          <cell r="A80">
            <v>1001089</v>
          </cell>
          <cell r="B80" t="str">
            <v>FENCE STRIPPING</v>
          </cell>
        </row>
        <row r="81">
          <cell r="A81">
            <v>1001090</v>
          </cell>
          <cell r="B81" t="str">
            <v>ADDITIONAL PRIVATE OFFICE</v>
          </cell>
        </row>
        <row r="82">
          <cell r="A82">
            <v>1001091</v>
          </cell>
          <cell r="B82" t="str">
            <v>PORCELAIN PANELS FOR SHOWERS</v>
          </cell>
        </row>
        <row r="83">
          <cell r="A83">
            <v>1001092</v>
          </cell>
          <cell r="B83" t="str">
            <v>GAS JANITORIAL HEATER TRANSFERED</v>
          </cell>
        </row>
        <row r="84">
          <cell r="A84">
            <v>1001093</v>
          </cell>
          <cell r="B84" t="str">
            <v>16 FRAMES FOR HP-2 FILTERS</v>
          </cell>
        </row>
        <row r="85">
          <cell r="A85">
            <v>1001094</v>
          </cell>
          <cell r="B85" t="str">
            <v>BOILER &amp; ELEVATOR ALARMS</v>
          </cell>
        </row>
        <row r="86">
          <cell r="A86">
            <v>1001095</v>
          </cell>
          <cell r="B86" t="str">
            <v>CARPET INSTALLATION TRANSFER NO 965</v>
          </cell>
        </row>
        <row r="87">
          <cell r="A87">
            <v>1001096</v>
          </cell>
          <cell r="B87" t="str">
            <v>UP DOWN HALL LANTERS ON LEVATOR ENT</v>
          </cell>
        </row>
        <row r="88">
          <cell r="A88">
            <v>1001097</v>
          </cell>
          <cell r="B88" t="str">
            <v>ADDL COST FOR OFFICE IN SHOP AREA</v>
          </cell>
        </row>
        <row r="89">
          <cell r="A89">
            <v>1001098</v>
          </cell>
          <cell r="B89" t="str">
            <v>1968 TRANSFER PF ELECT FIXTURES WAT</v>
          </cell>
        </row>
        <row r="90">
          <cell r="A90">
            <v>1001099</v>
          </cell>
          <cell r="B90" t="str">
            <v>25 KW NATURAL GAS STANDBY POWER UNI</v>
          </cell>
        </row>
        <row r="91">
          <cell r="A91">
            <v>1001100</v>
          </cell>
          <cell r="B91" t="str">
            <v>ANTI-FREEZE PROTECTION FOR COOLINGT</v>
          </cell>
        </row>
        <row r="92">
          <cell r="A92">
            <v>1001101</v>
          </cell>
          <cell r="B92" t="str">
            <v>CONCRETE BLOCK STORAGE SHED</v>
          </cell>
        </row>
        <row r="93">
          <cell r="A93">
            <v>1001102</v>
          </cell>
          <cell r="B93" t="str">
            <v>7.5 TON FAN COILANIT IN PENTHOUSE</v>
          </cell>
        </row>
        <row r="94">
          <cell r="A94">
            <v>1001103</v>
          </cell>
          <cell r="B94" t="str">
            <v>CONCRETE BLOCKROOM IN TOOL REPAIR</v>
          </cell>
        </row>
        <row r="95">
          <cell r="A95">
            <v>1001104</v>
          </cell>
          <cell r="B95" t="str">
            <v>OFFICE FACILITIES 2ND FLOOR</v>
          </cell>
        </row>
        <row r="96">
          <cell r="A96">
            <v>1001105</v>
          </cell>
          <cell r="B96" t="str">
            <v>INTERIOR REVISIONS TO TRAINING ROOM</v>
          </cell>
        </row>
        <row r="97">
          <cell r="A97">
            <v>1001106</v>
          </cell>
          <cell r="B97" t="str">
            <v>450 FT 90# RAIL SPUR TRACK</v>
          </cell>
        </row>
        <row r="98">
          <cell r="A98">
            <v>1001107</v>
          </cell>
          <cell r="B98" t="str">
            <v>OTHER MISC CHARGES ON VARIOUS ER 36</v>
          </cell>
        </row>
        <row r="99">
          <cell r="A99">
            <v>1001108</v>
          </cell>
          <cell r="B99" t="str">
            <v>ACCOUSTICAL WALL FOR CUSTOMERS OFFI</v>
          </cell>
        </row>
        <row r="100">
          <cell r="A100">
            <v>1001109</v>
          </cell>
          <cell r="B100" t="str">
            <v>CONSTRUCT 3 OFFICES IN DIST &amp; ENG</v>
          </cell>
        </row>
        <row r="101">
          <cell r="A101">
            <v>1001110</v>
          </cell>
          <cell r="B101" t="str">
            <v>REF 17 COST OF PAVING YARD AREA</v>
          </cell>
        </row>
        <row r="102">
          <cell r="A102">
            <v>1001111</v>
          </cell>
          <cell r="B102" t="str">
            <v>CONSTRUCT MT SCOTT SERVICE CENTER</v>
          </cell>
        </row>
        <row r="103">
          <cell r="A103">
            <v>1001131</v>
          </cell>
          <cell r="B103" t="str">
            <v>INSULATION</v>
          </cell>
        </row>
        <row r="104">
          <cell r="A104">
            <v>1001132</v>
          </cell>
          <cell r="B104" t="str">
            <v>DOLPHINS AND BROWS</v>
          </cell>
        </row>
        <row r="105">
          <cell r="A105">
            <v>1001134</v>
          </cell>
          <cell r="B105" t="str">
            <v>EBASCO - ADJUSTMENT</v>
          </cell>
        </row>
        <row r="106">
          <cell r="A106">
            <v>1001137</v>
          </cell>
          <cell r="B106" t="str">
            <v>EBASCO - ADJUSTMENT</v>
          </cell>
        </row>
        <row r="107">
          <cell r="A107">
            <v>1001179</v>
          </cell>
          <cell r="B107" t="str">
            <v>CEILING FAN FOR GARAGE REST ROOM</v>
          </cell>
        </row>
        <row r="108">
          <cell r="A108">
            <v>1001180</v>
          </cell>
          <cell r="B108" t="str">
            <v>GLOVE LIGHT FOR EUGENE OFFICE</v>
          </cell>
        </row>
        <row r="109">
          <cell r="A109">
            <v>1001181</v>
          </cell>
          <cell r="B109" t="str">
            <v>CONCRETE BLOCK ROOM IN TOOL REPAIR</v>
          </cell>
        </row>
        <row r="110">
          <cell r="A110">
            <v>1001182</v>
          </cell>
          <cell r="B110" t="str">
            <v>3 ADDITIONAL OFFICE ON 2ND FLOOR</v>
          </cell>
        </row>
        <row r="111">
          <cell r="A111">
            <v>1001183</v>
          </cell>
          <cell r="B111" t="str">
            <v>REPLACED INTERCOM SYSTEM</v>
          </cell>
        </row>
        <row r="112">
          <cell r="A112">
            <v>1001184</v>
          </cell>
          <cell r="B112" t="str">
            <v>PANEL WALL RM 207</v>
          </cell>
        </row>
        <row r="113">
          <cell r="A113">
            <v>1001185</v>
          </cell>
          <cell r="B113" t="str">
            <v>UTRASON A UHF BIRD REPELLER ON ROOF</v>
          </cell>
        </row>
        <row r="114">
          <cell r="A114">
            <v>1001186</v>
          </cell>
          <cell r="B114" t="str">
            <v>SCHWANK HEATER</v>
          </cell>
        </row>
        <row r="115">
          <cell r="A115">
            <v>1001187</v>
          </cell>
          <cell r="B115" t="str">
            <v>ONE SONY TV RECEIVER 5-307</v>
          </cell>
        </row>
        <row r="116">
          <cell r="A116">
            <v>1001188</v>
          </cell>
          <cell r="B116" t="str">
            <v>MISC CHARGES AT EUGENE SERVICE CENT</v>
          </cell>
        </row>
        <row r="117">
          <cell r="A117">
            <v>1001189</v>
          </cell>
          <cell r="B117" t="str">
            <v>LANDSCAPE DESIGN FOR EUGENE SERVICE</v>
          </cell>
        </row>
        <row r="118">
          <cell r="A118">
            <v>1001190</v>
          </cell>
          <cell r="B118" t="str">
            <v>SWANK HEATER</v>
          </cell>
        </row>
        <row r="119">
          <cell r="A119">
            <v>1001191</v>
          </cell>
          <cell r="B119" t="str">
            <v>PANEL 1 WALL IN PRIVATE OFFICE</v>
          </cell>
        </row>
        <row r="120">
          <cell r="A120">
            <v>1001192</v>
          </cell>
          <cell r="B120" t="str">
            <v>SWANK HEATER</v>
          </cell>
        </row>
        <row r="121">
          <cell r="A121">
            <v>1001193</v>
          </cell>
          <cell r="B121" t="str">
            <v>PAINT CEILING &amp; WALLS IN OFFICE</v>
          </cell>
        </row>
        <row r="122">
          <cell r="A122">
            <v>1001194</v>
          </cell>
          <cell r="B122" t="str">
            <v>ONE SHOWER STALL</v>
          </cell>
        </row>
        <row r="123">
          <cell r="A123">
            <v>1001195</v>
          </cell>
          <cell r="B123" t="str">
            <v>STEAM PRESSURE CONTROL VALVE</v>
          </cell>
        </row>
        <row r="124">
          <cell r="A124">
            <v>1001196</v>
          </cell>
          <cell r="B124" t="str">
            <v>EBASCO - ADJUSTMENT</v>
          </cell>
        </row>
        <row r="125">
          <cell r="A125">
            <v>1001197</v>
          </cell>
          <cell r="B125" t="str">
            <v>ADDITIONAL LIGHTING PARTS ROOM</v>
          </cell>
        </row>
        <row r="126">
          <cell r="A126">
            <v>1001198</v>
          </cell>
          <cell r="B126" t="str">
            <v>INTERIOR REVISIONS TO TRAINING ROOM</v>
          </cell>
        </row>
        <row r="127">
          <cell r="A127">
            <v>1001199</v>
          </cell>
          <cell r="B127" t="str">
            <v>ADDITIONAL COVERED STORAGE</v>
          </cell>
        </row>
        <row r="128">
          <cell r="A128">
            <v>1001200</v>
          </cell>
          <cell r="B128" t="str">
            <v>8 ADDITIONAL LIGHT FIXTURES</v>
          </cell>
        </row>
        <row r="129">
          <cell r="A129">
            <v>1001201</v>
          </cell>
          <cell r="B129" t="str">
            <v>SIX FOOT BY 3 FOOT SUITCASE SIGN</v>
          </cell>
        </row>
        <row r="130">
          <cell r="A130">
            <v>1001203</v>
          </cell>
          <cell r="B130" t="str">
            <v>CONSTRUCT NEW LAWN</v>
          </cell>
        </row>
        <row r="131">
          <cell r="A131">
            <v>1001204</v>
          </cell>
          <cell r="B131" t="str">
            <v>CARPET INSTALLATION TRANSFER NO 965</v>
          </cell>
        </row>
        <row r="132">
          <cell r="A132">
            <v>1001205</v>
          </cell>
          <cell r="B132" t="str">
            <v>INSTALL 72 PARTITION IN RM 207</v>
          </cell>
        </row>
        <row r="133">
          <cell r="A133">
            <v>1001206</v>
          </cell>
          <cell r="B133" t="str">
            <v>TWO CONCRETE SUMPS</v>
          </cell>
        </row>
        <row r="134">
          <cell r="A134">
            <v>1001207</v>
          </cell>
          <cell r="B134" t="str">
            <v>PARTITION FOR SEMI PRIVATE OFF IN S</v>
          </cell>
        </row>
        <row r="135">
          <cell r="A135">
            <v>1001208</v>
          </cell>
          <cell r="B135" t="str">
            <v>FARR HP-2 FILTERS INSTALLED</v>
          </cell>
        </row>
        <row r="136">
          <cell r="A136">
            <v>1001209</v>
          </cell>
          <cell r="B136" t="str">
            <v>DIVERTING VALVES &amp; CONTROLS</v>
          </cell>
        </row>
        <row r="137">
          <cell r="A137">
            <v>1001210</v>
          </cell>
          <cell r="B137" t="str">
            <v>ASPHALT PARKING LOT &amp; BUMPERS</v>
          </cell>
        </row>
        <row r="138">
          <cell r="A138">
            <v>1001211</v>
          </cell>
          <cell r="B138" t="str">
            <v>BALANCE FORWARD</v>
          </cell>
        </row>
        <row r="139">
          <cell r="A139">
            <v>1001212</v>
          </cell>
          <cell r="B139" t="str">
            <v>INSTALL MACHINE RM IN ACCOUNTING DE</v>
          </cell>
        </row>
        <row r="140">
          <cell r="A140">
            <v>1001213</v>
          </cell>
          <cell r="B140" t="str">
            <v>PAINT ROOF CEILING TRUSSER &amp; SIDEWA</v>
          </cell>
        </row>
        <row r="141">
          <cell r="A141">
            <v>1001214</v>
          </cell>
          <cell r="B141" t="str">
            <v>LANDSCAPING</v>
          </cell>
        </row>
        <row r="142">
          <cell r="A142">
            <v>1001215</v>
          </cell>
          <cell r="B142" t="str">
            <v>NEW SALEM SERVICE CENTER ARCHITECTU</v>
          </cell>
        </row>
        <row r="143">
          <cell r="A143">
            <v>1001216</v>
          </cell>
          <cell r="B143" t="str">
            <v>026 EUGENE RADIO STATION BUILDING A</v>
          </cell>
        </row>
        <row r="144">
          <cell r="A144">
            <v>1001217</v>
          </cell>
          <cell r="B144" t="str">
            <v>RENOVATION OF BUILDING</v>
          </cell>
        </row>
        <row r="145">
          <cell r="A145">
            <v>1001218</v>
          </cell>
          <cell r="B145" t="str">
            <v>OTHER MISC CHARGES ON VARIOUS ER-36</v>
          </cell>
        </row>
        <row r="146">
          <cell r="A146">
            <v>1001219</v>
          </cell>
          <cell r="B146" t="str">
            <v>CUSTOMER SERVICE OFFICE REVISIONS</v>
          </cell>
        </row>
        <row r="147">
          <cell r="A147">
            <v>1001220</v>
          </cell>
          <cell r="B147" t="str">
            <v>ADDITION CHARGE FOR RAIL SPUR TRACK</v>
          </cell>
        </row>
        <row r="148">
          <cell r="A148">
            <v>1001221</v>
          </cell>
          <cell r="B148" t="str">
            <v>3 PRIVATE OFFICES IN DOCUMENT RM</v>
          </cell>
        </row>
        <row r="149">
          <cell r="A149">
            <v>1001222</v>
          </cell>
          <cell r="B149" t="str">
            <v>RENOVATE CAFE KITCHEN</v>
          </cell>
        </row>
        <row r="150">
          <cell r="A150">
            <v>1001224</v>
          </cell>
          <cell r="B150" t="str">
            <v>CONSTRUCT SERVICE CENTER</v>
          </cell>
        </row>
        <row r="151">
          <cell r="A151">
            <v>1001252</v>
          </cell>
          <cell r="B151" t="str">
            <v>DOCK PILINGS</v>
          </cell>
        </row>
        <row r="152">
          <cell r="A152">
            <v>1001256</v>
          </cell>
          <cell r="B152" t="str">
            <v>EBASCO - ADJUSTMENT</v>
          </cell>
        </row>
        <row r="153">
          <cell r="A153">
            <v>1001258</v>
          </cell>
          <cell r="B153" t="str">
            <v>EBASCO - ADJUSTMENT</v>
          </cell>
        </row>
        <row r="154">
          <cell r="A154">
            <v>1001260</v>
          </cell>
          <cell r="B154" t="str">
            <v>EBASCO - ADJUSTMENT</v>
          </cell>
        </row>
        <row r="155">
          <cell r="A155">
            <v>1001304</v>
          </cell>
          <cell r="B155" t="str">
            <v>HI-INTENCITY LIGHT</v>
          </cell>
        </row>
        <row r="156">
          <cell r="A156">
            <v>1001305</v>
          </cell>
          <cell r="B156" t="str">
            <v>12FT GATE AND POST ERECT NW GAS CO</v>
          </cell>
        </row>
        <row r="157">
          <cell r="A157">
            <v>1001306</v>
          </cell>
          <cell r="B157" t="str">
            <v>INSTALL HI-INTERSITY LIGHT</v>
          </cell>
        </row>
        <row r="158">
          <cell r="A158">
            <v>1001307</v>
          </cell>
          <cell r="B158" t="str">
            <v>INST HI-INTENSITY LIGHT</v>
          </cell>
        </row>
        <row r="159">
          <cell r="A159">
            <v>1001308</v>
          </cell>
          <cell r="B159" t="str">
            <v>1968 TRANSFER OF LIGHT FIXTURES</v>
          </cell>
        </row>
        <row r="160">
          <cell r="A160">
            <v>1001309</v>
          </cell>
          <cell r="B160" t="str">
            <v>ALUMINUM DRS ON ISLAND DOGHOUSE</v>
          </cell>
        </row>
        <row r="161">
          <cell r="A161">
            <v>1001310</v>
          </cell>
          <cell r="B161" t="str">
            <v>HI-INTENSITY LIGHT</v>
          </cell>
        </row>
        <row r="162">
          <cell r="A162">
            <v>1001311</v>
          </cell>
          <cell r="B162" t="str">
            <v>WINDOW SHADES FOR WRITE UP</v>
          </cell>
        </row>
        <row r="163">
          <cell r="A163">
            <v>1001312</v>
          </cell>
          <cell r="B163" t="str">
            <v>REMAINING COST OF 3M BACKGROUND</v>
          </cell>
        </row>
        <row r="164">
          <cell r="A164">
            <v>1001313</v>
          </cell>
          <cell r="B164" t="str">
            <v>PLUMINUN DOORS ON ISLAND DOGHOUSE</v>
          </cell>
        </row>
        <row r="165">
          <cell r="A165">
            <v>1001314</v>
          </cell>
          <cell r="B165" t="str">
            <v>3 PRIVATE OFFICE IN DOCUMENT ROOM</v>
          </cell>
        </row>
        <row r="166">
          <cell r="A166">
            <v>1001315</v>
          </cell>
          <cell r="B166" t="str">
            <v>PURCHASE PLASTIC FACED SIGNS</v>
          </cell>
        </row>
        <row r="167">
          <cell r="A167">
            <v>1001316</v>
          </cell>
          <cell r="B167" t="str">
            <v>PLASTIC FACED SIGNS</v>
          </cell>
        </row>
        <row r="168">
          <cell r="A168">
            <v>1001317</v>
          </cell>
          <cell r="B168" t="str">
            <v>VIBRATION ISOLATION FOR IBM ACCT MA</v>
          </cell>
        </row>
        <row r="169">
          <cell r="A169">
            <v>1001318</v>
          </cell>
          <cell r="B169" t="str">
            <v>INSTALL HEATER OVER GARAGE DOOR</v>
          </cell>
        </row>
        <row r="170">
          <cell r="A170">
            <v>1001319</v>
          </cell>
          <cell r="B170" t="str">
            <v>REPLACE HOT WATER HEATING COIL</v>
          </cell>
        </row>
        <row r="171">
          <cell r="A171">
            <v>1001320</v>
          </cell>
          <cell r="B171" t="str">
            <v>CARPET INSTALLATION TRANSFER NO 965</v>
          </cell>
        </row>
        <row r="172">
          <cell r="A172">
            <v>1001321</v>
          </cell>
          <cell r="B172" t="str">
            <v>REPAIR SIDEWALKS EAST&amp;WEST END OF G</v>
          </cell>
        </row>
        <row r="173">
          <cell r="A173">
            <v>1001322</v>
          </cell>
          <cell r="B173" t="str">
            <v>SOUND PARTITION KEY PUNCH CUST OFFI</v>
          </cell>
        </row>
        <row r="174">
          <cell r="A174">
            <v>1001323</v>
          </cell>
          <cell r="B174" t="str">
            <v>IN 1968 TRANSFER OF AIR CONDITIONER</v>
          </cell>
        </row>
        <row r="175">
          <cell r="A175">
            <v>1001324</v>
          </cell>
          <cell r="B175" t="str">
            <v>GRADE AND FILL</v>
          </cell>
        </row>
        <row r="176">
          <cell r="A176">
            <v>1001325</v>
          </cell>
          <cell r="B176" t="str">
            <v>CUSTOMER SERVICE OFFICE REVISIONS C</v>
          </cell>
        </row>
        <row r="177">
          <cell r="A177">
            <v>1001326</v>
          </cell>
          <cell r="B177" t="str">
            <v>TEMP RADIO BASE STATION</v>
          </cell>
        </row>
        <row r="178">
          <cell r="A178">
            <v>1001328</v>
          </cell>
          <cell r="B178" t="str">
            <v>COST FOR 62 KOOLSHADE SCREENS</v>
          </cell>
        </row>
        <row r="179">
          <cell r="A179">
            <v>1001329</v>
          </cell>
          <cell r="B179" t="str">
            <v>REPL GLASS DOORS LOBBY</v>
          </cell>
        </row>
        <row r="180">
          <cell r="A180">
            <v>1001330</v>
          </cell>
          <cell r="B180" t="str">
            <v>ADDITION CHARGES RELATED TO PURCHAS</v>
          </cell>
        </row>
        <row r="181">
          <cell r="A181">
            <v>1001331</v>
          </cell>
          <cell r="B181" t="str">
            <v>OTHER MISC CHARGES ON VARIOUS ER-36</v>
          </cell>
        </row>
        <row r="182">
          <cell r="A182">
            <v>1001332</v>
          </cell>
          <cell r="B182" t="str">
            <v>ADDITION CHARGES FOR RENOVATION OF</v>
          </cell>
        </row>
        <row r="183">
          <cell r="A183">
            <v>1001333</v>
          </cell>
          <cell r="B183" t="str">
            <v>BALANCE FORWARD</v>
          </cell>
        </row>
        <row r="184">
          <cell r="A184">
            <v>1001334</v>
          </cell>
          <cell r="B184" t="str">
            <v>COST TO CONSTRUCT SALEM NATURAL</v>
          </cell>
        </row>
        <row r="185">
          <cell r="A185">
            <v>1001358</v>
          </cell>
          <cell r="B185" t="str">
            <v>50 FT SEWER LINE AT OLD GASCO OFFIC</v>
          </cell>
        </row>
        <row r="186">
          <cell r="A186">
            <v>1001359</v>
          </cell>
          <cell r="B186" t="str">
            <v>DOCK APPROACH WORK</v>
          </cell>
        </row>
        <row r="187">
          <cell r="A187">
            <v>1001365</v>
          </cell>
          <cell r="B187" t="str">
            <v>EBASCO - ADJUSTMENT</v>
          </cell>
        </row>
        <row r="188">
          <cell r="A188">
            <v>1001386</v>
          </cell>
          <cell r="B188" t="str">
            <v>BALANCE FORWARD</v>
          </cell>
        </row>
        <row r="189">
          <cell r="A189">
            <v>1001387</v>
          </cell>
          <cell r="B189" t="str">
            <v>CARPET INSTALLATION TRANSFER NO 965</v>
          </cell>
        </row>
        <row r="190">
          <cell r="A190">
            <v>1001388</v>
          </cell>
          <cell r="B190" t="str">
            <v>STARTER FOR WALCOTT LATHE</v>
          </cell>
        </row>
        <row r="191">
          <cell r="A191">
            <v>1001389</v>
          </cell>
          <cell r="B191" t="str">
            <v>ILLUMINATED COMPANY SIGN</v>
          </cell>
        </row>
        <row r="192">
          <cell r="A192">
            <v>1001390</v>
          </cell>
          <cell r="B192" t="str">
            <v>LANDSCAPING IN FRONT OF BUILDING</v>
          </cell>
        </row>
        <row r="193">
          <cell r="A193">
            <v>1001391</v>
          </cell>
          <cell r="B193" t="str">
            <v>8 PLASTIC SUNSHADES</v>
          </cell>
        </row>
        <row r="194">
          <cell r="A194">
            <v>1001393</v>
          </cell>
          <cell r="B194" t="str">
            <v>INST OF WORKING KITCHEN FOR DISPLAY</v>
          </cell>
        </row>
        <row r="195">
          <cell r="A195">
            <v>1001396</v>
          </cell>
          <cell r="B195" t="str">
            <v>EBASCO - ADJUSTMENT</v>
          </cell>
        </row>
        <row r="196">
          <cell r="A196">
            <v>1001397</v>
          </cell>
          <cell r="B196" t="str">
            <v>OTHER MISC CHARGES ON VARIOUS ER-36</v>
          </cell>
        </row>
        <row r="197">
          <cell r="A197">
            <v>1001398</v>
          </cell>
          <cell r="B197" t="str">
            <v>INSTALLATION OF SHOWER &amp; GAS WATER</v>
          </cell>
        </row>
        <row r="198">
          <cell r="A198">
            <v>1001399</v>
          </cell>
          <cell r="B198" t="str">
            <v>INSTALLATION OF TV CAMERA &amp; ELECT D</v>
          </cell>
        </row>
        <row r="199">
          <cell r="A199">
            <v>1001400</v>
          </cell>
          <cell r="B199" t="str">
            <v>HOIST HYDRAULIC WEAVER TWIN POST EC</v>
          </cell>
        </row>
        <row r="200">
          <cell r="A200">
            <v>1001401</v>
          </cell>
          <cell r="B200" t="str">
            <v>TRANSFER OF LIGHT POLES INSTALL AT</v>
          </cell>
        </row>
        <row r="201">
          <cell r="A201">
            <v>1001403</v>
          </cell>
          <cell r="B201" t="str">
            <v>ADDITIONAL CHARGES FOR SERVICE CENT</v>
          </cell>
        </row>
        <row r="202">
          <cell r="A202">
            <v>1001405</v>
          </cell>
          <cell r="B202" t="str">
            <v>MISC CREDIT RELATED TO SEWER INSTAL</v>
          </cell>
        </row>
        <row r="203">
          <cell r="A203">
            <v>1001435</v>
          </cell>
          <cell r="B203" t="str">
            <v>DOCK APPROACH WORK</v>
          </cell>
        </row>
        <row r="204">
          <cell r="A204">
            <v>1001454</v>
          </cell>
          <cell r="B204" t="str">
            <v>INSTALL 70FT X 70FT DA-LITE PROJECT</v>
          </cell>
        </row>
        <row r="205">
          <cell r="A205">
            <v>1001456</v>
          </cell>
          <cell r="B205" t="str">
            <v>INST WIND SPEED INDICATOR</v>
          </cell>
        </row>
        <row r="206">
          <cell r="A206">
            <v>1001457</v>
          </cell>
          <cell r="B206" t="str">
            <v>INST LIGHTS RADIO SHOP</v>
          </cell>
        </row>
        <row r="207">
          <cell r="A207">
            <v>1001458</v>
          </cell>
          <cell r="B207" t="str">
            <v>ADDITIONAL COST OF INSTALLING TV CA</v>
          </cell>
        </row>
        <row r="208">
          <cell r="A208">
            <v>1001459</v>
          </cell>
          <cell r="B208" t="str">
            <v>INSTALL P A SYSTEM</v>
          </cell>
        </row>
        <row r="209">
          <cell r="A209">
            <v>1001460</v>
          </cell>
          <cell r="B209" t="str">
            <v>INSTALL METERS ON YARD LIGHTS</v>
          </cell>
        </row>
        <row r="210">
          <cell r="A210">
            <v>1001461</v>
          </cell>
          <cell r="B210" t="str">
            <v>EBASCO - ADJUSTMENT</v>
          </cell>
        </row>
        <row r="211">
          <cell r="A211">
            <v>1001462</v>
          </cell>
          <cell r="B211" t="str">
            <v>DOUBLE FACE ILLUMINATED SIGN</v>
          </cell>
        </row>
        <row r="212">
          <cell r="A212">
            <v>1001464</v>
          </cell>
          <cell r="B212" t="str">
            <v>INST LIGHTS PARTS ROOM</v>
          </cell>
        </row>
        <row r="213">
          <cell r="A213">
            <v>1001465</v>
          </cell>
          <cell r="B213" t="str">
            <v>BULLITEN BOARD</v>
          </cell>
        </row>
        <row r="214">
          <cell r="A214">
            <v>1001466</v>
          </cell>
          <cell r="B214" t="str">
            <v>INST TWO ENGINE SAFETY CONTROLS</v>
          </cell>
        </row>
        <row r="215">
          <cell r="A215">
            <v>1001469</v>
          </cell>
          <cell r="B215" t="str">
            <v>INDIVIDUAL SAFETY CONTROLS ON GENER</v>
          </cell>
        </row>
        <row r="216">
          <cell r="A216">
            <v>1001470</v>
          </cell>
          <cell r="B216" t="str">
            <v>ELECTRO MAGNET DOOR LATCHES ON</v>
          </cell>
        </row>
        <row r="217">
          <cell r="A217">
            <v>1001471</v>
          </cell>
          <cell r="B217" t="str">
            <v>INSTALL NEW 225,000 BTU HEATER</v>
          </cell>
        </row>
        <row r="218">
          <cell r="A218">
            <v>1001472</v>
          </cell>
          <cell r="B218" t="str">
            <v>REPLACE UNIT HEATER</v>
          </cell>
        </row>
        <row r="219">
          <cell r="A219">
            <v>1001474</v>
          </cell>
          <cell r="B219" t="str">
            <v>INST OF WIRING IN STORAGE SHED</v>
          </cell>
        </row>
        <row r="220">
          <cell r="A220">
            <v>1001475</v>
          </cell>
          <cell r="B220" t="str">
            <v>ENGINE SAFETY CONTROLS ON GENERATER</v>
          </cell>
        </row>
        <row r="221">
          <cell r="A221">
            <v>1001476</v>
          </cell>
          <cell r="B221" t="str">
            <v>RELOCATE CATCH BASIN PIPING</v>
          </cell>
        </row>
        <row r="222">
          <cell r="A222">
            <v>1001477</v>
          </cell>
          <cell r="B222" t="str">
            <v>PURCH &amp; INST WATER HEATER WALL SCRE</v>
          </cell>
        </row>
        <row r="223">
          <cell r="A223">
            <v>1001478</v>
          </cell>
          <cell r="B223" t="str">
            <v>INSTALLATION OF THERMOMETER</v>
          </cell>
        </row>
        <row r="224">
          <cell r="A224">
            <v>1001479</v>
          </cell>
          <cell r="B224" t="str">
            <v>INST OF AUTOMATIC WATER TREATMENT</v>
          </cell>
        </row>
        <row r="225">
          <cell r="A225">
            <v>1001480</v>
          </cell>
          <cell r="B225" t="str">
            <v>INST NEW CIRCULATING HEATER</v>
          </cell>
        </row>
        <row r="226">
          <cell r="A226">
            <v>1001481</v>
          </cell>
          <cell r="B226" t="str">
            <v>020FILLSITE OF GASHOLDER EUG PLANT</v>
          </cell>
        </row>
        <row r="227">
          <cell r="A227">
            <v>1001482</v>
          </cell>
          <cell r="B227" t="str">
            <v>INST FENCE AND GATE FOR STORES</v>
          </cell>
        </row>
        <row r="228">
          <cell r="A228">
            <v>1001483</v>
          </cell>
          <cell r="B228" t="str">
            <v>INST NEW WATER HEATER FOR CAFETERIA</v>
          </cell>
        </row>
        <row r="229">
          <cell r="A229">
            <v>1001484</v>
          </cell>
          <cell r="B229" t="str">
            <v>BALANCE FORWARD</v>
          </cell>
        </row>
        <row r="230">
          <cell r="A230">
            <v>1001486</v>
          </cell>
          <cell r="B230" t="str">
            <v>INST FIRE HOSE CABINET &amp; HOSE</v>
          </cell>
        </row>
        <row r="231">
          <cell r="A231">
            <v>1001487</v>
          </cell>
          <cell r="B231" t="str">
            <v>INST OF SECURITY LOCKS ON DOORS</v>
          </cell>
        </row>
        <row r="232">
          <cell r="A232">
            <v>1001488</v>
          </cell>
          <cell r="B232" t="str">
            <v>INST SLIDING GLASS DOORS OVER MAP</v>
          </cell>
        </row>
        <row r="233">
          <cell r="A233">
            <v>1001491</v>
          </cell>
          <cell r="B233" t="str">
            <v>ADDITION CHARGES FOR LIVE DISPLAY</v>
          </cell>
        </row>
        <row r="234">
          <cell r="A234">
            <v>1001492</v>
          </cell>
          <cell r="B234" t="str">
            <v>INSTALL NEW HOIST</v>
          </cell>
        </row>
        <row r="235">
          <cell r="A235">
            <v>1001494</v>
          </cell>
          <cell r="B235" t="str">
            <v>OTHER MISC CHARGES ON VARIOUS ER-36</v>
          </cell>
        </row>
        <row r="236">
          <cell r="A236">
            <v>1001495</v>
          </cell>
          <cell r="B236" t="str">
            <v>CARPET INSTALLATION TRANSFER NO 965</v>
          </cell>
        </row>
        <row r="237">
          <cell r="A237">
            <v>1001496</v>
          </cell>
          <cell r="B237" t="str">
            <v>GAS PUMP &amp; TANK</v>
          </cell>
        </row>
        <row r="238">
          <cell r="A238">
            <v>1001497</v>
          </cell>
          <cell r="B238" t="str">
            <v>INST ROOM FOR MICRO-FILM EQUIP</v>
          </cell>
        </row>
        <row r="239">
          <cell r="A239">
            <v>1001499</v>
          </cell>
          <cell r="B239" t="str">
            <v>INSTALL STORAGE SHED</v>
          </cell>
        </row>
        <row r="240">
          <cell r="A240">
            <v>1001500</v>
          </cell>
          <cell r="B240" t="str">
            <v>YARD LIGHTS</v>
          </cell>
        </row>
        <row r="241">
          <cell r="A241">
            <v>1001501</v>
          </cell>
          <cell r="B241" t="str">
            <v>PAVING</v>
          </cell>
        </row>
        <row r="242">
          <cell r="A242">
            <v>1001502</v>
          </cell>
          <cell r="B242" t="str">
            <v>REVISION OF WRITE UP ROOM AND</v>
          </cell>
        </row>
        <row r="243">
          <cell r="A243">
            <v>1001503</v>
          </cell>
          <cell r="B243" t="str">
            <v>INSTALLATION OF PIPE STORAGE RACKS</v>
          </cell>
        </row>
        <row r="244">
          <cell r="A244">
            <v>1001504</v>
          </cell>
          <cell r="B244" t="str">
            <v>CONST GARAGE AT GASCO 20FTX30FT</v>
          </cell>
        </row>
        <row r="245">
          <cell r="A245">
            <v>1001505</v>
          </cell>
          <cell r="B245" t="str">
            <v>PURCHASE OF PREVIUSLY LEASED BLDG A</v>
          </cell>
        </row>
        <row r="246">
          <cell r="A246">
            <v>1001518</v>
          </cell>
          <cell r="B246" t="str">
            <v>DA-LITE WALL SCREEN</v>
          </cell>
        </row>
        <row r="247">
          <cell r="A247">
            <v>1001519</v>
          </cell>
          <cell r="B247" t="str">
            <v>FLOODLITE ON OFFICE BLDG</v>
          </cell>
        </row>
        <row r="248">
          <cell r="A248">
            <v>1001520</v>
          </cell>
          <cell r="B248" t="str">
            <v>ADDITIONS TO DOCK PILINGS</v>
          </cell>
        </row>
        <row r="249">
          <cell r="A249">
            <v>1001565</v>
          </cell>
          <cell r="B249" t="str">
            <v>ADDITIONAL CHARGES FOR HEATER</v>
          </cell>
        </row>
        <row r="250">
          <cell r="A250">
            <v>1001566</v>
          </cell>
          <cell r="B250" t="str">
            <v>ADDITIONAL CHARGES FOR CHILLER AIR</v>
          </cell>
        </row>
        <row r="251">
          <cell r="A251">
            <v>1001567</v>
          </cell>
          <cell r="B251" t="str">
            <v>DEPOSITORY BOXES FOR CUSTOMER</v>
          </cell>
        </row>
        <row r="252">
          <cell r="A252">
            <v>1001568</v>
          </cell>
          <cell r="B252" t="str">
            <v>DEPOSITORY BOXES FOR CUSTOMER SERVI</v>
          </cell>
        </row>
        <row r="253">
          <cell r="A253">
            <v>1001570</v>
          </cell>
          <cell r="B253" t="str">
            <v>DEPOSITORY BOXES FOR CUST SERVICE U</v>
          </cell>
        </row>
        <row r="254">
          <cell r="A254">
            <v>1001571</v>
          </cell>
          <cell r="B254" t="str">
            <v>INST SLIDING GLASSDOORS AT DISPATCH</v>
          </cell>
        </row>
        <row r="255">
          <cell r="A255">
            <v>1001572</v>
          </cell>
          <cell r="B255" t="str">
            <v>COST OF FRESH AIR INTAKE FOR HEATER</v>
          </cell>
        </row>
        <row r="256">
          <cell r="A256">
            <v>1001573</v>
          </cell>
          <cell r="B256" t="str">
            <v>INST FENCE ONWALL BTWN GARAGE AND U</v>
          </cell>
        </row>
        <row r="257">
          <cell r="A257">
            <v>1001574</v>
          </cell>
          <cell r="B257" t="str">
            <v>INST SLIDING GLASS WINDOW &amp; DOOR CL</v>
          </cell>
        </row>
        <row r="258">
          <cell r="A258">
            <v>1001576</v>
          </cell>
          <cell r="B258" t="str">
            <v>INSTALL UNIT HEATERS FROM OLD GARAG</v>
          </cell>
        </row>
        <row r="259">
          <cell r="A259">
            <v>1001577</v>
          </cell>
          <cell r="B259" t="str">
            <v>COST OR REMOVING AND INST BLOWER IN</v>
          </cell>
        </row>
        <row r="260">
          <cell r="A260">
            <v>1001578</v>
          </cell>
          <cell r="B260" t="str">
            <v>19 LINEAL FT OF 5FT HIGH WALL 2ND F</v>
          </cell>
        </row>
        <row r="261">
          <cell r="A261">
            <v>1001579</v>
          </cell>
          <cell r="B261" t="str">
            <v>TELEPHONE AND ELECTRICAL CHANGES</v>
          </cell>
        </row>
        <row r="262">
          <cell r="A262">
            <v>1001580</v>
          </cell>
          <cell r="B262" t="str">
            <v>CARPETING FOR CUST SERV &amp; DIST DISP</v>
          </cell>
        </row>
        <row r="263">
          <cell r="A263">
            <v>1001581</v>
          </cell>
          <cell r="B263" t="str">
            <v>INSTALL MOVEABLE EXHAUST HOOD OVER</v>
          </cell>
        </row>
        <row r="264">
          <cell r="A264">
            <v>1001582</v>
          </cell>
          <cell r="B264" t="str">
            <v>INST NEW HEAT EXCHANGER</v>
          </cell>
        </row>
        <row r="265">
          <cell r="A265">
            <v>1001583</v>
          </cell>
          <cell r="B265" t="str">
            <v>INSTALL CHAIN LINK FENCING</v>
          </cell>
        </row>
        <row r="266">
          <cell r="A266">
            <v>1001584</v>
          </cell>
          <cell r="B266" t="str">
            <v>INSTALLATION FLUORESCENT LIGHT</v>
          </cell>
        </row>
        <row r="267">
          <cell r="A267">
            <v>1001585</v>
          </cell>
          <cell r="B267" t="str">
            <v>BUILDING REVISIONS</v>
          </cell>
        </row>
        <row r="268">
          <cell r="A268">
            <v>1001586</v>
          </cell>
          <cell r="B268" t="str">
            <v>BUILD CUSTOMERS OFFICE TRAINING ARE</v>
          </cell>
        </row>
        <row r="269">
          <cell r="A269">
            <v>1001588</v>
          </cell>
          <cell r="B269" t="str">
            <v>CONVERT EXISTING SUPERVISORS OFFICE</v>
          </cell>
        </row>
        <row r="270">
          <cell r="A270">
            <v>1001607</v>
          </cell>
          <cell r="B270" t="str">
            <v>TO TX WELDING BENCH TO NGB WELD SHO</v>
          </cell>
        </row>
        <row r="271">
          <cell r="A271">
            <v>1001609</v>
          </cell>
          <cell r="B271" t="str">
            <v>INSTALL LIGHTING FRONT OFFICE</v>
          </cell>
        </row>
        <row r="272">
          <cell r="A272">
            <v>1001610</v>
          </cell>
          <cell r="B272" t="str">
            <v>INSTALL HEATERS FRONT OFFICE</v>
          </cell>
        </row>
        <row r="273">
          <cell r="A273">
            <v>1001611</v>
          </cell>
          <cell r="B273" t="str">
            <v>INSTALL WALL IN OLD FRONT OFFICE</v>
          </cell>
        </row>
        <row r="274">
          <cell r="A274">
            <v>1001626</v>
          </cell>
          <cell r="B274" t="str">
            <v>EBASCO - ADJUSTMENT</v>
          </cell>
        </row>
        <row r="275">
          <cell r="A275">
            <v>1001647</v>
          </cell>
          <cell r="B275" t="str">
            <v>ADDITIONAL CHARGES FOR EXHAUST HOOD</v>
          </cell>
        </row>
        <row r="276">
          <cell r="A276">
            <v>1001648</v>
          </cell>
          <cell r="B276" t="str">
            <v>COST OF DOOR BTWN METER SHOP &amp; DISP</v>
          </cell>
        </row>
        <row r="277">
          <cell r="A277">
            <v>1001649</v>
          </cell>
          <cell r="B277" t="str">
            <v>INSTALL ALUM FENCE SLATS</v>
          </cell>
        </row>
        <row r="278">
          <cell r="A278">
            <v>1001650</v>
          </cell>
          <cell r="B278" t="str">
            <v>FAB &amp; INST COMBINATION DIVIDER-PANT</v>
          </cell>
        </row>
        <row r="279">
          <cell r="A279">
            <v>1001651</v>
          </cell>
          <cell r="B279" t="str">
            <v>INST LIGHTS IN STORAGE SHED</v>
          </cell>
        </row>
        <row r="280">
          <cell r="A280">
            <v>1001653</v>
          </cell>
          <cell r="B280" t="str">
            <v>VENT FOR KITCHEN PLUS WIRING FOR LI</v>
          </cell>
        </row>
        <row r="281">
          <cell r="A281">
            <v>1001654</v>
          </cell>
          <cell r="B281" t="str">
            <v>RAISE HEIGHT OF WALL IN PERSONNEL D</v>
          </cell>
        </row>
        <row r="282">
          <cell r="A282">
            <v>1001657</v>
          </cell>
          <cell r="B282" t="str">
            <v>DRYWALL &amp; NECESSARY PIPING</v>
          </cell>
        </row>
        <row r="283">
          <cell r="A283">
            <v>1001658</v>
          </cell>
          <cell r="B283" t="str">
            <v>INSTALL CARPET IN OPERATING OFFICE</v>
          </cell>
        </row>
        <row r="284">
          <cell r="A284">
            <v>1001659</v>
          </cell>
          <cell r="B284" t="str">
            <v>CARPET THIRD FLOOR CONFERENCE ROOM</v>
          </cell>
        </row>
        <row r="285">
          <cell r="A285">
            <v>1001661</v>
          </cell>
          <cell r="B285" t="str">
            <v>RELOCATE SIGN INST WMS SAFETY VENT</v>
          </cell>
        </row>
        <row r="286">
          <cell r="A286">
            <v>1001662</v>
          </cell>
          <cell r="B286" t="str">
            <v>STORAGE CABINET WORK TABLES IN KEY</v>
          </cell>
        </row>
        <row r="287">
          <cell r="A287">
            <v>1001663</v>
          </cell>
          <cell r="B287" t="str">
            <v>FORMICA DOORS PERSONNEL SAFETY &amp; HE</v>
          </cell>
        </row>
        <row r="288">
          <cell r="A288">
            <v>1001665</v>
          </cell>
          <cell r="B288" t="str">
            <v>FAB &amp; INSTALL 2 TEAK CREDENZAS</v>
          </cell>
        </row>
        <row r="289">
          <cell r="A289">
            <v>1001666</v>
          </cell>
          <cell r="B289" t="str">
            <v>FAB &amp; INST CABINET &amp; STORAGE SHELVE</v>
          </cell>
        </row>
        <row r="290">
          <cell r="A290">
            <v>1001668</v>
          </cell>
          <cell r="B290" t="str">
            <v>CARPET PROGRAMMERS OFFICE</v>
          </cell>
        </row>
        <row r="291">
          <cell r="A291">
            <v>1001669</v>
          </cell>
          <cell r="B291" t="str">
            <v>PURCH &amp; INST GAS PUMP</v>
          </cell>
        </row>
        <row r="292">
          <cell r="A292">
            <v>1001670</v>
          </cell>
          <cell r="B292" t="str">
            <v>REVISION TO TRAINING ROOM FIRST FLO</v>
          </cell>
        </row>
        <row r="293">
          <cell r="A293">
            <v>1001671</v>
          </cell>
          <cell r="B293" t="str">
            <v>INSTALL 121YDS OF CARPET IN OFFICE</v>
          </cell>
        </row>
        <row r="294">
          <cell r="A294">
            <v>1001672</v>
          </cell>
          <cell r="B294" t="str">
            <v>INST ELECT OPERATORS ON GARAGE DOOR</v>
          </cell>
        </row>
        <row r="295">
          <cell r="A295">
            <v>1001673</v>
          </cell>
          <cell r="B295" t="str">
            <v>INST WALL BTWN KEY PURCH RM &amp; MDP O</v>
          </cell>
        </row>
        <row r="296">
          <cell r="A296">
            <v>1001675</v>
          </cell>
          <cell r="B296" t="str">
            <v>COST OF SURVEY OF OFFICE AREA AUDIT</v>
          </cell>
        </row>
        <row r="297">
          <cell r="A297">
            <v>1001676</v>
          </cell>
          <cell r="B297" t="str">
            <v>CHARGES FOR REPLACEMENT OF ROOF</v>
          </cell>
        </row>
        <row r="298">
          <cell r="A298">
            <v>1001677</v>
          </cell>
          <cell r="B298" t="str">
            <v>TELE &amp; ELECT CHANGES</v>
          </cell>
        </row>
        <row r="299">
          <cell r="A299">
            <v>1001678</v>
          </cell>
          <cell r="B299" t="str">
            <v>INST CARPET ON ELEVATOR WALLS VINYL</v>
          </cell>
        </row>
        <row r="300">
          <cell r="A300">
            <v>1001679</v>
          </cell>
          <cell r="B300" t="str">
            <v>INSTALL DYNAVANE AIR CLEANER ASSEM</v>
          </cell>
        </row>
        <row r="301">
          <cell r="A301">
            <v>1001680</v>
          </cell>
          <cell r="B301" t="str">
            <v>CARPET INSTALLATIONS</v>
          </cell>
        </row>
        <row r="302">
          <cell r="A302">
            <v>1001681</v>
          </cell>
          <cell r="B302" t="str">
            <v>BUILDING REVISION OF OFFICES LUNCHR</v>
          </cell>
        </row>
        <row r="303">
          <cell r="A303">
            <v>1001682</v>
          </cell>
          <cell r="B303" t="str">
            <v>CARPET PERSONNEL SAFETY &amp; HEALTH</v>
          </cell>
        </row>
        <row r="304">
          <cell r="A304">
            <v>1001684</v>
          </cell>
          <cell r="B304" t="str">
            <v>INSTALL DISTRIBATION STORAGE SHED</v>
          </cell>
        </row>
        <row r="305">
          <cell r="A305">
            <v>1001685</v>
          </cell>
          <cell r="B305" t="str">
            <v>ONE KATOLIGHT ENG GENERATOR SET W/7</v>
          </cell>
        </row>
        <row r="306">
          <cell r="A306">
            <v>1001687</v>
          </cell>
          <cell r="B306" t="str">
            <v>RENOVATION OF 2ND FLOOR AREAS OF NG</v>
          </cell>
        </row>
        <row r="307">
          <cell r="A307">
            <v>1001688</v>
          </cell>
          <cell r="B307" t="str">
            <v>PRELIMINARY DESIGN &amp; PLANNING FOR</v>
          </cell>
        </row>
        <row r="308">
          <cell r="A308">
            <v>1001689</v>
          </cell>
          <cell r="B308" t="str">
            <v>RENOVATION OF FIRST FLOOR NGB</v>
          </cell>
        </row>
        <row r="309">
          <cell r="A309">
            <v>1001703</v>
          </cell>
          <cell r="B309" t="str">
            <v>DOCK AND MISC WORK</v>
          </cell>
        </row>
        <row r="310">
          <cell r="A310">
            <v>1001704</v>
          </cell>
          <cell r="B310" t="str">
            <v>900FT. LOG BOOM</v>
          </cell>
        </row>
        <row r="311">
          <cell r="A311">
            <v>1001705</v>
          </cell>
          <cell r="B311" t="str">
            <v>SUPPORTS AND WALKWAYS TO DOCK</v>
          </cell>
        </row>
        <row r="312">
          <cell r="A312">
            <v>1001732</v>
          </cell>
          <cell r="B312" t="str">
            <v>ADDITIONAL CHARGES FOR STORAGE CAB</v>
          </cell>
        </row>
        <row r="313">
          <cell r="A313">
            <v>1001733</v>
          </cell>
          <cell r="B313" t="str">
            <v>ADD CHARGES FOR RENOVATION OF 2ND F</v>
          </cell>
        </row>
        <row r="314">
          <cell r="A314">
            <v>1001734</v>
          </cell>
          <cell r="B314" t="str">
            <v>ADDL CHARGES FOR CARPET ON ELEVATOR</v>
          </cell>
        </row>
        <row r="315">
          <cell r="A315">
            <v>1001735</v>
          </cell>
          <cell r="B315" t="str">
            <v>ENCLOSE RADIO EQUIP IN PENT HOUSE</v>
          </cell>
        </row>
        <row r="316">
          <cell r="A316">
            <v>1001737</v>
          </cell>
          <cell r="B316" t="str">
            <v>REPLACE EXISTING CIRCUIT U/30 AMP</v>
          </cell>
        </row>
        <row r="317">
          <cell r="A317">
            <v>1001738</v>
          </cell>
          <cell r="B317" t="str">
            <v>CONNECT EXISTING SEWER LINE TO LATE</v>
          </cell>
        </row>
        <row r="318">
          <cell r="A318">
            <v>1001739</v>
          </cell>
          <cell r="B318" t="str">
            <v>ADDL CHARGES FOR METER WASHING EQUI</v>
          </cell>
        </row>
        <row r="319">
          <cell r="A319">
            <v>1001740</v>
          </cell>
          <cell r="B319" t="str">
            <v>FABRICATE BOOK STORAGE &amp; WORK AREA</v>
          </cell>
        </row>
        <row r="320">
          <cell r="A320">
            <v>1001741</v>
          </cell>
          <cell r="B320" t="str">
            <v>POWER DOOR NORTH ENTRANCE TO 2ND ST</v>
          </cell>
        </row>
        <row r="321">
          <cell r="A321">
            <v>1001742</v>
          </cell>
          <cell r="B321" t="str">
            <v>ADDITIONAL CHARGES DIVIDER PERSONNE</v>
          </cell>
        </row>
        <row r="322">
          <cell r="A322">
            <v>1001743</v>
          </cell>
          <cell r="B322" t="str">
            <v>FAB &amp; INST CREDENZAS IN NGB</v>
          </cell>
        </row>
        <row r="323">
          <cell r="A323">
            <v>1001744</v>
          </cell>
          <cell r="B323" t="str">
            <v>TELEPHONE &amp; ELECTRICAL CHARGES</v>
          </cell>
        </row>
        <row r="324">
          <cell r="A324">
            <v>1001745</v>
          </cell>
          <cell r="B324" t="str">
            <v>PURCH &amp; INSTALL GASOLINE PUMP</v>
          </cell>
        </row>
        <row r="325">
          <cell r="A325">
            <v>1001746</v>
          </cell>
          <cell r="B325" t="str">
            <v>PURCH &amp; INST GASOLINE PUMP</v>
          </cell>
        </row>
        <row r="326">
          <cell r="A326">
            <v>1001748</v>
          </cell>
          <cell r="B326" t="str">
            <v>PURCH &amp; INST GASOLINE PUMP</v>
          </cell>
        </row>
        <row r="327">
          <cell r="A327">
            <v>1001749</v>
          </cell>
          <cell r="B327" t="str">
            <v>PURCH &amp; INSTALL GASOLINE PUMP</v>
          </cell>
        </row>
        <row r="328">
          <cell r="A328">
            <v>1001750</v>
          </cell>
          <cell r="B328" t="str">
            <v>IMPROVE AIR CONDITIONING IN MDP</v>
          </cell>
        </row>
        <row r="329">
          <cell r="A329">
            <v>1001751</v>
          </cell>
          <cell r="B329" t="str">
            <v>INST POWER DOORS</v>
          </cell>
        </row>
        <row r="330">
          <cell r="A330">
            <v>1001752</v>
          </cell>
          <cell r="B330" t="str">
            <v>COVER TEN DOOR WITH FORMICA ON THIR</v>
          </cell>
        </row>
        <row r="331">
          <cell r="A331">
            <v>1001753</v>
          </cell>
          <cell r="B331" t="str">
            <v>FAB &amp; INST TEN CREDENZAS NGB</v>
          </cell>
        </row>
        <row r="332">
          <cell r="A332">
            <v>1001754</v>
          </cell>
          <cell r="B332" t="str">
            <v>INST CARPET IN STAFF SERVICES 3RD F</v>
          </cell>
        </row>
        <row r="333">
          <cell r="A333">
            <v>1001755</v>
          </cell>
          <cell r="B333" t="str">
            <v>PURCH &amp; INSTALL FENCE WEST END OF L</v>
          </cell>
        </row>
        <row r="334">
          <cell r="A334">
            <v>1001756</v>
          </cell>
          <cell r="B334" t="str">
            <v>EQUIP FOR DISPENSING COMPRESSOR OIL</v>
          </cell>
        </row>
        <row r="335">
          <cell r="A335">
            <v>1001757</v>
          </cell>
          <cell r="B335" t="str">
            <v>PURCHASE AND INSTALL GASOLINE PUMPS</v>
          </cell>
        </row>
        <row r="336">
          <cell r="A336">
            <v>1001758</v>
          </cell>
          <cell r="B336" t="str">
            <v>GRADE AND GRAVEL LOT AREA AROUND SE</v>
          </cell>
        </row>
        <row r="337">
          <cell r="A337">
            <v>1001759</v>
          </cell>
          <cell r="B337" t="str">
            <v>OFFICE REVISIONS IMPROVE VENTILATIO</v>
          </cell>
        </row>
        <row r="338">
          <cell r="A338">
            <v>1001760</v>
          </cell>
          <cell r="B338" t="str">
            <v>AIR CONDITIONING IMPROVEMENTS TO 2N</v>
          </cell>
        </row>
        <row r="339">
          <cell r="A339">
            <v>1001761</v>
          </cell>
          <cell r="B339" t="str">
            <v>OVERHEAD RAIL LUBE SYSTEM</v>
          </cell>
        </row>
        <row r="340">
          <cell r="A340">
            <v>1001764</v>
          </cell>
          <cell r="B340" t="str">
            <v>SEC FLR REVISIONS INCLUDING ENGINEE</v>
          </cell>
        </row>
        <row r="341">
          <cell r="A341">
            <v>1001793</v>
          </cell>
          <cell r="B341" t="str">
            <v>VINYL WALL COVERING ON N WALL OF RM</v>
          </cell>
        </row>
        <row r="342">
          <cell r="A342">
            <v>1001794</v>
          </cell>
          <cell r="B342" t="str">
            <v>REVISE DOOR LOCKS</v>
          </cell>
        </row>
        <row r="343">
          <cell r="A343">
            <v>1001795</v>
          </cell>
          <cell r="B343" t="str">
            <v>PAVING PORTION OF PARKING LOT</v>
          </cell>
        </row>
        <row r="344">
          <cell r="A344">
            <v>1001797</v>
          </cell>
          <cell r="B344" t="str">
            <v>CARPETING FOR LADIES LOUNGE 3RD FLO</v>
          </cell>
        </row>
        <row r="345">
          <cell r="A345">
            <v>1001798</v>
          </cell>
          <cell r="B345" t="str">
            <v>CREDENZAS FOR OFFICES IN NGB</v>
          </cell>
        </row>
        <row r="346">
          <cell r="A346">
            <v>1001800</v>
          </cell>
          <cell r="B346" t="str">
            <v>REVISE LOCKS ON GARAGE DOORS AND</v>
          </cell>
        </row>
        <row r="347">
          <cell r="A347">
            <v>1001801</v>
          </cell>
          <cell r="B347" t="str">
            <v>REVISE LOCKS ON GARAGES &amp; GAS PUMPS</v>
          </cell>
        </row>
        <row r="348">
          <cell r="A348">
            <v>1001802</v>
          </cell>
          <cell r="B348" t="str">
            <v>REVISE LOCKS ON GARAGE DOORS &amp; GAS</v>
          </cell>
        </row>
        <row r="349">
          <cell r="A349">
            <v>1001803</v>
          </cell>
          <cell r="B349" t="str">
            <v>REVISE LOCKS ON GARAGE AND GAS PUMP</v>
          </cell>
        </row>
        <row r="350">
          <cell r="A350">
            <v>1001805</v>
          </cell>
          <cell r="B350" t="str">
            <v>REVISE LOCKS ON GARAGE AND GAS PUMP</v>
          </cell>
        </row>
        <row r="351">
          <cell r="A351">
            <v>1001806</v>
          </cell>
          <cell r="B351" t="str">
            <v>WALL PANELING FOR RM 352 NGB</v>
          </cell>
        </row>
        <row r="352">
          <cell r="A352">
            <v>1001807</v>
          </cell>
          <cell r="B352" t="str">
            <v>CONSTRUCTION OF GASKET CABINETS</v>
          </cell>
        </row>
        <row r="353">
          <cell r="A353">
            <v>1001808</v>
          </cell>
          <cell r="B353" t="str">
            <v>COST OF ONE PAIR OF LINED DRAPES FO</v>
          </cell>
        </row>
        <row r="354">
          <cell r="A354">
            <v>1001809</v>
          </cell>
          <cell r="B354" t="str">
            <v>INST OF OVERHEAD HEATERS IN GARAGE</v>
          </cell>
        </row>
        <row r="355">
          <cell r="A355">
            <v>1001810</v>
          </cell>
          <cell r="B355" t="str">
            <v>INST OVERHEAD HEATERS IN GARAGE</v>
          </cell>
        </row>
        <row r="356">
          <cell r="A356">
            <v>1001811</v>
          </cell>
          <cell r="B356" t="str">
            <v>AUTOMATIC DOOR OPENER GARAGE OVER H</v>
          </cell>
        </row>
        <row r="357">
          <cell r="A357">
            <v>1001812</v>
          </cell>
          <cell r="B357" t="str">
            <v>DOOR CLOSURES ON WASHROOM EXITS &amp; O</v>
          </cell>
        </row>
        <row r="358">
          <cell r="A358">
            <v>1001813</v>
          </cell>
          <cell r="B358" t="str">
            <v>FABRICATION OF TIRE RACK</v>
          </cell>
        </row>
        <row r="359">
          <cell r="A359">
            <v>1001814</v>
          </cell>
          <cell r="B359" t="str">
            <v>INSTALLATION O F FENCE</v>
          </cell>
        </row>
        <row r="360">
          <cell r="A360">
            <v>1001815</v>
          </cell>
          <cell r="B360" t="str">
            <v>HYDRAULIC PUMP UNIT</v>
          </cell>
        </row>
        <row r="361">
          <cell r="A361">
            <v>1001816</v>
          </cell>
          <cell r="B361" t="str">
            <v>CONST OF ACCETYLENE &amp; OXYGEN STORAG</v>
          </cell>
        </row>
        <row r="362">
          <cell r="A362">
            <v>1001817</v>
          </cell>
          <cell r="B362" t="str">
            <v>CONST OF ACETYLENE AND OXYGEN STORA</v>
          </cell>
        </row>
        <row r="363">
          <cell r="A363">
            <v>1001819</v>
          </cell>
          <cell r="B363" t="str">
            <v>CONST OF ACETYLENE &amp; OXYGEN STORAGE</v>
          </cell>
        </row>
        <row r="364">
          <cell r="A364">
            <v>1001820</v>
          </cell>
          <cell r="B364" t="str">
            <v>CONSTRUCTION OF ACETYLENE AND OXYGE</v>
          </cell>
        </row>
        <row r="365">
          <cell r="A365">
            <v>1001821</v>
          </cell>
          <cell r="B365" t="str">
            <v>CARPET RM 368</v>
          </cell>
        </row>
        <row r="366">
          <cell r="A366">
            <v>1001822</v>
          </cell>
          <cell r="B366" t="str">
            <v>ADDL CHARGES FOR RADIO EG IN PENTHO</v>
          </cell>
        </row>
        <row r="367">
          <cell r="A367">
            <v>1001823</v>
          </cell>
          <cell r="B367" t="str">
            <v>FABRICATION OF ENDS FOR SHELVING</v>
          </cell>
        </row>
        <row r="368">
          <cell r="A368">
            <v>1001825</v>
          </cell>
          <cell r="B368" t="str">
            <v>NGB CAFETERIA AIR CONDITIONING ISD</v>
          </cell>
        </row>
        <row r="369">
          <cell r="A369">
            <v>1001826</v>
          </cell>
          <cell r="B369" t="str">
            <v>ONE HOT WATER HEATER</v>
          </cell>
        </row>
        <row r="370">
          <cell r="A370">
            <v>1001827</v>
          </cell>
          <cell r="B370" t="str">
            <v>THREE H P AIR COMPRESSORS</v>
          </cell>
        </row>
        <row r="371">
          <cell r="A371">
            <v>1001828</v>
          </cell>
          <cell r="B371" t="str">
            <v>COST &amp; INSTALLATION OF 24 JAPENESE</v>
          </cell>
        </row>
        <row r="372">
          <cell r="A372">
            <v>1001829</v>
          </cell>
          <cell r="B372" t="str">
            <v>CARPET &amp; PAD FOR PRIVATE OFFICE IN</v>
          </cell>
        </row>
        <row r="373">
          <cell r="A373">
            <v>1001830</v>
          </cell>
          <cell r="B373" t="str">
            <v>CREDENZA TOP &amp; SUB CABINETS MAP FRA</v>
          </cell>
        </row>
        <row r="374">
          <cell r="A374">
            <v>1001831</v>
          </cell>
          <cell r="B374" t="str">
            <v>STEAM VALUE MODIFICATION FOR CARRIE</v>
          </cell>
        </row>
        <row r="375">
          <cell r="A375">
            <v>1001832</v>
          </cell>
          <cell r="B375" t="str">
            <v>TELEPHONE &amp; ELECTRICAL CHANGES</v>
          </cell>
        </row>
        <row r="376">
          <cell r="A376">
            <v>1001833</v>
          </cell>
          <cell r="B376" t="str">
            <v>ADDL 2ND FLOOR NGB REVISIONS</v>
          </cell>
        </row>
        <row r="377">
          <cell r="A377">
            <v>1001834</v>
          </cell>
          <cell r="B377" t="str">
            <v>CARPETING FOR FOUR OFFICES IN EAST</v>
          </cell>
        </row>
        <row r="378">
          <cell r="A378">
            <v>1001835</v>
          </cell>
          <cell r="B378" t="str">
            <v>DIVIDE RM 374 &amp; REVISE STENO FILE R</v>
          </cell>
        </row>
        <row r="379">
          <cell r="A379">
            <v>1001837</v>
          </cell>
          <cell r="B379" t="str">
            <v>FAB &amp; INST OF CREDENZAS 3RD FLOOR N</v>
          </cell>
        </row>
        <row r="380">
          <cell r="A380">
            <v>1001838</v>
          </cell>
          <cell r="B380" t="str">
            <v>RENOVATE EAST END OF CAFETERIA</v>
          </cell>
        </row>
        <row r="381">
          <cell r="A381">
            <v>1001839</v>
          </cell>
          <cell r="B381" t="str">
            <v>FENCE IN VAUPELL &amp; OPERA HOUSE LOTS</v>
          </cell>
        </row>
        <row r="382">
          <cell r="A382">
            <v>1001840</v>
          </cell>
          <cell r="B382" t="str">
            <v>ADDITIONAL CHARGES FOR VENTILATION</v>
          </cell>
        </row>
        <row r="383">
          <cell r="A383">
            <v>1001841</v>
          </cell>
          <cell r="B383" t="str">
            <v>INST CREDENZAS IN NGB</v>
          </cell>
        </row>
        <row r="384">
          <cell r="A384">
            <v>1001842</v>
          </cell>
          <cell r="B384" t="str">
            <v>ADDITIONAL AIR SUPPLY TO MECHANICAL</v>
          </cell>
        </row>
        <row r="385">
          <cell r="A385">
            <v>1001843</v>
          </cell>
          <cell r="B385" t="str">
            <v>PURCH &amp; INST CARPET &amp; PAD IN ACCTG</v>
          </cell>
        </row>
        <row r="386">
          <cell r="A386">
            <v>1001844</v>
          </cell>
          <cell r="B386" t="str">
            <v>INST208V-3 PHASE ELECT SERVICE HOTW</v>
          </cell>
        </row>
        <row r="387">
          <cell r="A387">
            <v>1001845</v>
          </cell>
          <cell r="B387" t="str">
            <v>PURCH &amp; INSTALL OVERHEAD LUBE SYSTE</v>
          </cell>
        </row>
        <row r="388">
          <cell r="A388">
            <v>1001846</v>
          </cell>
          <cell r="B388" t="str">
            <v>PURCH &amp; INST OVERHEAD LUBE EQUIPMEN</v>
          </cell>
        </row>
        <row r="389">
          <cell r="A389">
            <v>1001848</v>
          </cell>
          <cell r="B389" t="str">
            <v>PAVE YARD AREA &amp; ERECT STORAGE SHED</v>
          </cell>
        </row>
        <row r="390">
          <cell r="A390">
            <v>1001850</v>
          </cell>
          <cell r="B390" t="str">
            <v>WORK REQUIRED TO QUIET AIR CONDITIO</v>
          </cell>
        </row>
        <row r="391">
          <cell r="A391">
            <v>1001867</v>
          </cell>
          <cell r="B391" t="str">
            <v>ADDITIONAL CHARGES TO REVISE DOOR L</v>
          </cell>
        </row>
        <row r="392">
          <cell r="A392">
            <v>1001868</v>
          </cell>
          <cell r="B392" t="str">
            <v>PROJECTION SCREEN FOR THIRD FLOOR C</v>
          </cell>
        </row>
        <row r="393">
          <cell r="A393">
            <v>1001869</v>
          </cell>
          <cell r="B393" t="str">
            <v>ERECT STORAGE SHED</v>
          </cell>
        </row>
        <row r="394">
          <cell r="A394">
            <v>1001870</v>
          </cell>
          <cell r="B394" t="str">
            <v>TELEPHONE AND ELECTRICAL CHARGES C.</v>
          </cell>
        </row>
        <row r="395">
          <cell r="A395">
            <v>1001871</v>
          </cell>
          <cell r="B395" t="str">
            <v>INST CREDENZAS IN NGB C.O</v>
          </cell>
        </row>
        <row r="396">
          <cell r="A396">
            <v>1001872</v>
          </cell>
          <cell r="B396" t="str">
            <v>WALL PAPER FOR RM 352</v>
          </cell>
        </row>
        <row r="397">
          <cell r="A397">
            <v>1001873</v>
          </cell>
          <cell r="B397" t="str">
            <v>FAB &amp; INST BULLETIN BOARD ENGINEERI</v>
          </cell>
        </row>
        <row r="398">
          <cell r="A398">
            <v>1001874</v>
          </cell>
          <cell r="B398" t="str">
            <v>CONST STORAGE SHED</v>
          </cell>
        </row>
        <row r="399">
          <cell r="A399">
            <v>1001875</v>
          </cell>
          <cell r="B399" t="str">
            <v>CHANGES AND ADDITIONS TO COMPLY WIT</v>
          </cell>
        </row>
        <row r="400">
          <cell r="A400">
            <v>1001876</v>
          </cell>
          <cell r="B400" t="str">
            <v>CHANGES AND ADDITIONS TO FACILITIES</v>
          </cell>
        </row>
        <row r="401">
          <cell r="A401">
            <v>1001877</v>
          </cell>
          <cell r="B401" t="str">
            <v>BUILDING OF ADDITIONAL WALL IN CLER</v>
          </cell>
        </row>
        <row r="402">
          <cell r="A402">
            <v>1001878</v>
          </cell>
          <cell r="B402" t="str">
            <v>BUILD ADDITIONAL WALL WITH DOOR IN</v>
          </cell>
        </row>
        <row r="403">
          <cell r="A403">
            <v>1001879</v>
          </cell>
          <cell r="B403" t="str">
            <v>STEAM VALVE MODIFICATION FOR CARRIE</v>
          </cell>
        </row>
        <row r="404">
          <cell r="A404">
            <v>1001880</v>
          </cell>
          <cell r="B404" t="str">
            <v>OVERHEAD HEATER IN GARAGE</v>
          </cell>
        </row>
        <row r="405">
          <cell r="A405">
            <v>1001881</v>
          </cell>
          <cell r="B405" t="str">
            <v>CONST STAIRWAY ACCESS TO STOREROOM</v>
          </cell>
        </row>
        <row r="406">
          <cell r="A406">
            <v>1001882</v>
          </cell>
          <cell r="B406" t="str">
            <v>ADDTIONAL CHARGES FOR NEW WATER SYS</v>
          </cell>
        </row>
        <row r="407">
          <cell r="A407">
            <v>1001884</v>
          </cell>
          <cell r="B407" t="str">
            <v>EXTEND EXISTING DUCTWORK TO WELD SH</v>
          </cell>
        </row>
        <row r="408">
          <cell r="A408">
            <v>1001885</v>
          </cell>
          <cell r="B408" t="str">
            <v>PURCH AND INSTALL VINYL ON NORTH</v>
          </cell>
        </row>
        <row r="409">
          <cell r="A409">
            <v>1001888</v>
          </cell>
          <cell r="B409" t="str">
            <v>FABRICATE AND INSTALL ORNAMENTAL GA</v>
          </cell>
        </row>
        <row r="410">
          <cell r="A410">
            <v>1001889</v>
          </cell>
          <cell r="B410" t="str">
            <v>ONE AIR COMPRESSOR 30 HP 200VOLT</v>
          </cell>
        </row>
        <row r="411">
          <cell r="A411">
            <v>1001890</v>
          </cell>
          <cell r="B411" t="str">
            <v>COST OF NEW BLOWER &amp; RELOCATING OLD</v>
          </cell>
        </row>
        <row r="412">
          <cell r="A412">
            <v>1001891</v>
          </cell>
          <cell r="B412" t="str">
            <v>PAINT METAL EXTERIOR OF SERVICE CEN</v>
          </cell>
        </row>
        <row r="413">
          <cell r="A413">
            <v>1001892</v>
          </cell>
          <cell r="B413" t="str">
            <v>CREDNEZAS FOR DIST 4 SAFETY H 1 CUS</v>
          </cell>
        </row>
        <row r="414">
          <cell r="A414">
            <v>1001893</v>
          </cell>
          <cell r="B414" t="str">
            <v>INST SLOT DIFFUSERS IN CAFETERIA</v>
          </cell>
        </row>
        <row r="415">
          <cell r="A415">
            <v>1001894</v>
          </cell>
          <cell r="B415" t="str">
            <v>RENOVATION OF LOCKER RM &amp; SHOWER</v>
          </cell>
        </row>
        <row r="416">
          <cell r="A416">
            <v>1001895</v>
          </cell>
          <cell r="B416" t="str">
            <v>COST OF AIR CONDITIONING FOR GARAGE</v>
          </cell>
        </row>
        <row r="417">
          <cell r="A417">
            <v>1001896</v>
          </cell>
          <cell r="B417" t="str">
            <v>PURCHASE &amp; INSTALL CARPET</v>
          </cell>
        </row>
        <row r="418">
          <cell r="A418">
            <v>1001899</v>
          </cell>
          <cell r="B418" t="str">
            <v>DRAPERIES IN PRIVATE OFFICES IN SOU</v>
          </cell>
        </row>
        <row r="419">
          <cell r="A419">
            <v>1001901</v>
          </cell>
          <cell r="B419" t="str">
            <v>RENOVATION OF EUGENE SERVICE CENTER</v>
          </cell>
        </row>
        <row r="420">
          <cell r="A420">
            <v>1001902</v>
          </cell>
          <cell r="B420" t="str">
            <v>CONSTRUCTION OF STORAGE BUILDING FO</v>
          </cell>
        </row>
        <row r="421">
          <cell r="A421">
            <v>1001904</v>
          </cell>
          <cell r="B421" t="str">
            <v>FIRST FLOOR NGB REVISIONS</v>
          </cell>
        </row>
        <row r="422">
          <cell r="A422">
            <v>1001905</v>
          </cell>
          <cell r="B422" t="str">
            <v>CONSTRUCTION OF NORTHWEST SERVICE C</v>
          </cell>
        </row>
        <row r="423">
          <cell r="A423">
            <v>1001907</v>
          </cell>
          <cell r="B423" t="str">
            <v>CREDIT RELATED OVERHEAD HEATER INST</v>
          </cell>
        </row>
        <row r="424">
          <cell r="A424">
            <v>1002005</v>
          </cell>
          <cell r="B424" t="str">
            <v>ADDITION TO DIVIDING STANDING WALL</v>
          </cell>
        </row>
        <row r="425">
          <cell r="A425">
            <v>1002006</v>
          </cell>
          <cell r="B425" t="str">
            <v>REVISE MAP BOARD IN GAS CONTROL DIS</v>
          </cell>
        </row>
        <row r="426">
          <cell r="A426">
            <v>1002008</v>
          </cell>
          <cell r="B426" t="str">
            <v>SLOT DIFFUSERS IN CAFETERIA</v>
          </cell>
        </row>
        <row r="427">
          <cell r="A427">
            <v>1002009</v>
          </cell>
          <cell r="B427" t="str">
            <v>CREDENZAS FOR CUSTOMERS SERVICE &amp;</v>
          </cell>
        </row>
        <row r="428">
          <cell r="A428">
            <v>1002010</v>
          </cell>
          <cell r="B428" t="str">
            <v>INST PIPE STORAGE RACKS</v>
          </cell>
        </row>
        <row r="429">
          <cell r="A429">
            <v>1002011</v>
          </cell>
          <cell r="B429" t="str">
            <v>INSTALL AIR CONDITIONING UNIT</v>
          </cell>
        </row>
        <row r="430">
          <cell r="A430">
            <v>1002012</v>
          </cell>
          <cell r="B430" t="str">
            <v>UPDATE COMPANY SUITCASE SIGN</v>
          </cell>
        </row>
        <row r="431">
          <cell r="A431">
            <v>1002013</v>
          </cell>
          <cell r="B431" t="str">
            <v>UPDATE COMPANY SUITCASE SIGN</v>
          </cell>
        </row>
        <row r="432">
          <cell r="A432">
            <v>1002015</v>
          </cell>
          <cell r="B432" t="str">
            <v>UPDATE COMPANY SUITCASE SIGN</v>
          </cell>
        </row>
        <row r="433">
          <cell r="A433">
            <v>1002016</v>
          </cell>
          <cell r="B433" t="str">
            <v>UPDATE COMPANY SIGN</v>
          </cell>
        </row>
        <row r="434">
          <cell r="A434">
            <v>1002017</v>
          </cell>
          <cell r="B434" t="str">
            <v>UPDATE COMPANY SUITCASE SIGN</v>
          </cell>
        </row>
        <row r="435">
          <cell r="A435">
            <v>1002018</v>
          </cell>
          <cell r="B435" t="str">
            <v>COMPANY SUITCASE SIGN</v>
          </cell>
        </row>
        <row r="436">
          <cell r="A436">
            <v>1002019</v>
          </cell>
          <cell r="B436" t="str">
            <v>WALL MAP CONSOLE</v>
          </cell>
        </row>
        <row r="437">
          <cell r="A437">
            <v>1002020</v>
          </cell>
          <cell r="B437" t="str">
            <v>INSTALL FENCE ON NORTH SIDE OF YARD</v>
          </cell>
        </row>
        <row r="438">
          <cell r="A438">
            <v>1002021</v>
          </cell>
          <cell r="B438" t="str">
            <v>REMODEL ROOM 358</v>
          </cell>
        </row>
        <row r="439">
          <cell r="A439">
            <v>1002022</v>
          </cell>
          <cell r="B439" t="str">
            <v>COMPLETION OF STORAGE SHED</v>
          </cell>
        </row>
        <row r="440">
          <cell r="A440">
            <v>1002023</v>
          </cell>
          <cell r="B440" t="str">
            <v>ADDITIONAL CHARGES TO ERECT STORAGE</v>
          </cell>
        </row>
        <row r="441">
          <cell r="A441">
            <v>1002024</v>
          </cell>
          <cell r="B441" t="str">
            <v>DOOR AND PARTITION IN ENGINEERING O</v>
          </cell>
        </row>
        <row r="442">
          <cell r="A442">
            <v>1002025</v>
          </cell>
          <cell r="B442" t="str">
            <v>ADDITIONAL CHARGES FOR WALL WITH DO</v>
          </cell>
        </row>
        <row r="443">
          <cell r="A443">
            <v>1002026</v>
          </cell>
          <cell r="B443" t="str">
            <v>FENCE RIVER SIDE OF PROPERTY &amp; INST</v>
          </cell>
        </row>
        <row r="444">
          <cell r="A444">
            <v>1002027</v>
          </cell>
          <cell r="B444" t="str">
            <v>ADDITIONAL CHARGES FOR NEW ENERGY A</v>
          </cell>
        </row>
        <row r="445">
          <cell r="A445">
            <v>1002028</v>
          </cell>
          <cell r="B445" t="str">
            <v>INSTALL NEW DRAIN FIELD</v>
          </cell>
        </row>
        <row r="446">
          <cell r="A446">
            <v>1002029</v>
          </cell>
          <cell r="B446" t="str">
            <v>BUILD ADDITIONAL WALL WITH DOOR FOR</v>
          </cell>
        </row>
        <row r="447">
          <cell r="A447">
            <v>1002031</v>
          </cell>
          <cell r="B447" t="str">
            <v>ALTERATIONS &amp; CARPET FOR RM 225,229</v>
          </cell>
        </row>
        <row r="448">
          <cell r="A448">
            <v>1002032</v>
          </cell>
          <cell r="B448" t="str">
            <v>INST CLOSET &amp; PARTITIONS IN CONSUME</v>
          </cell>
        </row>
        <row r="449">
          <cell r="A449">
            <v>1002034</v>
          </cell>
          <cell r="B449" t="str">
            <v>INTERIOR OFFICE REVISIONS</v>
          </cell>
        </row>
        <row r="450">
          <cell r="A450">
            <v>1002035</v>
          </cell>
          <cell r="B450" t="str">
            <v>FABRICATE CUSTOMER OFFICE DESK MODU</v>
          </cell>
        </row>
        <row r="451">
          <cell r="A451">
            <v>1002036</v>
          </cell>
          <cell r="B451" t="str">
            <v>TELEPHONE &amp; ELECTRICAL CHARGES</v>
          </cell>
        </row>
        <row r="452">
          <cell r="A452">
            <v>1002038</v>
          </cell>
          <cell r="B452" t="str">
            <v>CREDENZAS FOR CUSTOMERS OFFICE &amp; BI</v>
          </cell>
        </row>
        <row r="453">
          <cell r="A453">
            <v>1002039</v>
          </cell>
          <cell r="B453" t="str">
            <v>INTERIOR OFFICE REVISIONS</v>
          </cell>
        </row>
        <row r="454">
          <cell r="A454">
            <v>1002046</v>
          </cell>
          <cell r="B454" t="str">
            <v>CARPET FOR CUSTOMERS OFFICE &amp; BILLI</v>
          </cell>
        </row>
        <row r="455">
          <cell r="A455">
            <v>1002047</v>
          </cell>
          <cell r="B455" t="str">
            <v>FOOM REVISIONS CUSTOMER OFFICE &amp; BI</v>
          </cell>
        </row>
        <row r="456">
          <cell r="A456">
            <v>1002048</v>
          </cell>
          <cell r="B456" t="str">
            <v>REVISIONS TO CHILLED WATER &amp; CONDEN</v>
          </cell>
        </row>
        <row r="457">
          <cell r="A457">
            <v>1002050</v>
          </cell>
          <cell r="B457" t="str">
            <v>ADDITIONAL CHARGES FOR SERVICE CENT</v>
          </cell>
        </row>
        <row r="458">
          <cell r="A458">
            <v>1002053</v>
          </cell>
          <cell r="B458" t="str">
            <v>FIRST FLOOR REVISIONS C.O</v>
          </cell>
        </row>
        <row r="459">
          <cell r="A459">
            <v>1002054</v>
          </cell>
          <cell r="B459" t="str">
            <v>CONSTRUCT NEW STORES BUILDING</v>
          </cell>
        </row>
        <row r="460">
          <cell r="A460">
            <v>1002063</v>
          </cell>
          <cell r="B460" t="str">
            <v>BUILDING PORTION OF COLEMAN PROPERT</v>
          </cell>
        </row>
        <row r="461">
          <cell r="A461">
            <v>1002117</v>
          </cell>
          <cell r="B461" t="str">
            <v>STRIPE PARKING LOT</v>
          </cell>
        </row>
        <row r="462">
          <cell r="A462">
            <v>1002119</v>
          </cell>
          <cell r="B462" t="str">
            <v>OUTSIDE ECONOMIZER TO MIXED AIR CON</v>
          </cell>
        </row>
        <row r="463">
          <cell r="A463">
            <v>1002120</v>
          </cell>
          <cell r="B463" t="str">
            <v>FABRICATE &amp; INSTALL MAIL SLOTS BETW</v>
          </cell>
        </row>
        <row r="464">
          <cell r="A464">
            <v>1002123</v>
          </cell>
          <cell r="B464" t="str">
            <v>SUITCASE SIGNS</v>
          </cell>
        </row>
        <row r="465">
          <cell r="A465">
            <v>1002124</v>
          </cell>
          <cell r="B465" t="str">
            <v>SUITCASE SIGNS</v>
          </cell>
        </row>
        <row r="466">
          <cell r="A466">
            <v>1002126</v>
          </cell>
          <cell r="B466" t="str">
            <v>SUITCASE SIGNS</v>
          </cell>
        </row>
        <row r="467">
          <cell r="A467">
            <v>1002127</v>
          </cell>
          <cell r="B467" t="str">
            <v>SUITCASE SIGNS</v>
          </cell>
        </row>
        <row r="468">
          <cell r="A468">
            <v>1002128</v>
          </cell>
          <cell r="B468" t="str">
            <v>SUITCASE SIGNS</v>
          </cell>
        </row>
        <row r="469">
          <cell r="A469">
            <v>1002129</v>
          </cell>
          <cell r="B469" t="str">
            <v>ATERATIONS TO ROOM 225 &amp; 229</v>
          </cell>
        </row>
        <row r="470">
          <cell r="A470">
            <v>1002133</v>
          </cell>
          <cell r="B470" t="str">
            <v>REVISE CUSTOMER SERVICE DISPATCH AR</v>
          </cell>
        </row>
        <row r="471">
          <cell r="A471">
            <v>1002134</v>
          </cell>
          <cell r="B471" t="str">
            <v>FABRICATE &amp; INSTALL BULLETIN BOARD</v>
          </cell>
        </row>
        <row r="472">
          <cell r="A472">
            <v>1002136</v>
          </cell>
          <cell r="B472" t="str">
            <v>ROOM 205 FABRICATE CONFERENCE TABLE</v>
          </cell>
        </row>
        <row r="473">
          <cell r="A473">
            <v>1002137</v>
          </cell>
          <cell r="B473" t="str">
            <v>INST ELECT OUTLETS FOR ZERO X 9200&amp;</v>
          </cell>
        </row>
        <row r="474">
          <cell r="A474">
            <v>1002140</v>
          </cell>
          <cell r="B474" t="str">
            <v>LINCOLN CITY OFFICE REVISIONS</v>
          </cell>
        </row>
        <row r="475">
          <cell r="A475">
            <v>1002144</v>
          </cell>
          <cell r="B475" t="str">
            <v>INST CUSTOMER SERVICE PARTITIONS 3R</v>
          </cell>
        </row>
        <row r="476">
          <cell r="A476">
            <v>1002145</v>
          </cell>
          <cell r="B476" t="str">
            <v>TELEPHONE AND ELECTRICAL CHARGES</v>
          </cell>
        </row>
        <row r="477">
          <cell r="A477">
            <v>1002148</v>
          </cell>
          <cell r="B477" t="str">
            <v>COST OF DUCK WORK FOR CAFETERIA ROO</v>
          </cell>
        </row>
        <row r="478">
          <cell r="A478">
            <v>1002150</v>
          </cell>
          <cell r="B478" t="str">
            <v>REPLACE PURGE PUMP VENTARI PIPING</v>
          </cell>
        </row>
        <row r="479">
          <cell r="A479">
            <v>1002152</v>
          </cell>
          <cell r="B479" t="str">
            <v>INSTALL FENCE NORTH SIDE OF YARD</v>
          </cell>
        </row>
        <row r="480">
          <cell r="A480">
            <v>1002154</v>
          </cell>
          <cell r="B480" t="str">
            <v>CONST ADDITIONAL OFFICE PLUS RAISE</v>
          </cell>
        </row>
        <row r="481">
          <cell r="A481">
            <v>1002156</v>
          </cell>
          <cell r="B481" t="str">
            <v>REVISE GAS CONTROL AREA INST WALLS</v>
          </cell>
        </row>
        <row r="482">
          <cell r="A482">
            <v>1002158</v>
          </cell>
          <cell r="B482" t="str">
            <v>CONST NEW OFFICE FOR PRODEDURES DEP</v>
          </cell>
        </row>
        <row r="483">
          <cell r="A483">
            <v>1002159</v>
          </cell>
          <cell r="B483" t="str">
            <v>INSTALLATION OF COMPANY SIGN&amp;LANDSC</v>
          </cell>
        </row>
        <row r="484">
          <cell r="A484">
            <v>1002160</v>
          </cell>
          <cell r="B484" t="str">
            <v>STAIRWAY FROM PARKING LOT TO SIDEWA</v>
          </cell>
        </row>
        <row r="485">
          <cell r="A485">
            <v>1002161</v>
          </cell>
          <cell r="B485" t="str">
            <v>PARTITIONS TO ENCLOSE DISPLAY AREA</v>
          </cell>
        </row>
        <row r="486">
          <cell r="A486">
            <v>1002162</v>
          </cell>
          <cell r="B486" t="str">
            <v>REPLACE 10,000GAL TANK INST 1,000 G</v>
          </cell>
        </row>
        <row r="487">
          <cell r="A487">
            <v>1002164</v>
          </cell>
          <cell r="B487" t="str">
            <v>INST 10,000 GAL GASOLINE &amp; 1,000 GA</v>
          </cell>
        </row>
        <row r="488">
          <cell r="A488">
            <v>1002175</v>
          </cell>
          <cell r="B488" t="str">
            <v>TROPHY CASE NEAR CREDIT UNION</v>
          </cell>
        </row>
        <row r="489">
          <cell r="A489">
            <v>1002225</v>
          </cell>
          <cell r="B489" t="str">
            <v>4 X 50 CHAIN LINK FENCE</v>
          </cell>
        </row>
        <row r="490">
          <cell r="A490">
            <v>1002226</v>
          </cell>
          <cell r="B490" t="str">
            <v>INSTALL SECURITY LOCKS SERVICE CENT</v>
          </cell>
        </row>
        <row r="491">
          <cell r="A491">
            <v>1002227</v>
          </cell>
          <cell r="B491" t="str">
            <v>INSTALL SECURITY LOCKS SERVICE CENT</v>
          </cell>
        </row>
        <row r="492">
          <cell r="A492">
            <v>1002228</v>
          </cell>
          <cell r="B492" t="str">
            <v>INSTALL SECURITY LOCKS SERVICE CENT</v>
          </cell>
        </row>
        <row r="493">
          <cell r="A493">
            <v>1002229</v>
          </cell>
          <cell r="B493" t="str">
            <v>WALL CONSTRUCTION IN ENGINEERING</v>
          </cell>
        </row>
        <row r="494">
          <cell r="A494">
            <v>1002230</v>
          </cell>
          <cell r="B494" t="str">
            <v>PURCH AND INSTAL ADD STOR RM LIGHTS</v>
          </cell>
        </row>
        <row r="495">
          <cell r="A495">
            <v>1002231</v>
          </cell>
          <cell r="B495" t="str">
            <v>COMPUTER TABLE DISTRB PLANN SECTION</v>
          </cell>
        </row>
        <row r="496">
          <cell r="A496">
            <v>1002232</v>
          </cell>
          <cell r="B496" t="str">
            <v>PURCH AND INSTALL SECURITY LOOK SYS</v>
          </cell>
        </row>
        <row r="497">
          <cell r="A497">
            <v>1002233</v>
          </cell>
          <cell r="B497" t="str">
            <v>PURCH AND INSTALL SECURITY LOOK SYS</v>
          </cell>
        </row>
        <row r="498">
          <cell r="A498">
            <v>1002234</v>
          </cell>
          <cell r="B498" t="str">
            <v>PURCH AND INSTAL EXHAST FAN IN WRIT</v>
          </cell>
        </row>
        <row r="499">
          <cell r="A499">
            <v>1002235</v>
          </cell>
          <cell r="B499" t="str">
            <v>INSTAL PANIC HRDWR ON 2ND AVE DOOR</v>
          </cell>
        </row>
        <row r="500">
          <cell r="A500">
            <v>1002237</v>
          </cell>
          <cell r="B500" t="str">
            <v>PURCH AND INSTAL GATE SECURITY BUTT</v>
          </cell>
        </row>
        <row r="501">
          <cell r="A501">
            <v>1002238</v>
          </cell>
          <cell r="B501" t="str">
            <v>PURCH AND INSTAL GATE SECURITY BUTT</v>
          </cell>
        </row>
        <row r="502">
          <cell r="A502">
            <v>1002239</v>
          </cell>
          <cell r="B502" t="str">
            <v>PURCH AND INSTAL GATE SECURITY BUTT</v>
          </cell>
        </row>
        <row r="503">
          <cell r="A503">
            <v>1002241</v>
          </cell>
          <cell r="B503" t="str">
            <v>REMOV GAS LIGHTS, BASES, AND ROCK F</v>
          </cell>
        </row>
        <row r="504">
          <cell r="A504">
            <v>1002243</v>
          </cell>
          <cell r="B504" t="str">
            <v>DESIGN FEE FOR NGB CAFETERIA</v>
          </cell>
        </row>
        <row r="505">
          <cell r="A505">
            <v>1002244</v>
          </cell>
          <cell r="B505" t="str">
            <v>WIRING FOR ENGN DEPT COMPUTER SYSTE</v>
          </cell>
        </row>
        <row r="506">
          <cell r="A506">
            <v>1002247</v>
          </cell>
          <cell r="B506" t="str">
            <v>PUR AND INSTAL UNLEAD GAS PUMP</v>
          </cell>
        </row>
        <row r="507">
          <cell r="A507">
            <v>1002248</v>
          </cell>
          <cell r="B507" t="str">
            <v>FLAME SIGN NGB</v>
          </cell>
        </row>
        <row r="508">
          <cell r="A508">
            <v>1002250</v>
          </cell>
          <cell r="B508" t="str">
            <v>PURCH AND INSTALL SECURITY LOOK SYS</v>
          </cell>
        </row>
        <row r="509">
          <cell r="A509">
            <v>1002251</v>
          </cell>
          <cell r="B509" t="str">
            <v>INTERLOCK OVERHEAD DOORS WITH HEATE</v>
          </cell>
        </row>
        <row r="510">
          <cell r="A510">
            <v>1002254</v>
          </cell>
          <cell r="B510" t="str">
            <v>DRAPERIES IN ENGN DEPT.</v>
          </cell>
        </row>
        <row r="511">
          <cell r="A511">
            <v>1002255</v>
          </cell>
          <cell r="B511" t="str">
            <v>RELOC 11 T-BAR FIXT INSTAL LIGHT TR</v>
          </cell>
        </row>
        <row r="512">
          <cell r="A512">
            <v>1002257</v>
          </cell>
          <cell r="B512" t="str">
            <v>CAFETERIA WALL MURAL TRIM AND LIGHT</v>
          </cell>
        </row>
        <row r="513">
          <cell r="A513">
            <v>1002258</v>
          </cell>
          <cell r="B513" t="str">
            <v>CONSUMER DIV. OFFICE REVISION</v>
          </cell>
        </row>
        <row r="514">
          <cell r="A514">
            <v>1002259</v>
          </cell>
          <cell r="B514" t="str">
            <v>INSULATION OF CEILING SERV CENTER</v>
          </cell>
        </row>
        <row r="515">
          <cell r="A515">
            <v>1002260</v>
          </cell>
          <cell r="B515" t="str">
            <v>TELE CAMERA REPLACEMENT</v>
          </cell>
        </row>
        <row r="516">
          <cell r="A516">
            <v>1002262</v>
          </cell>
          <cell r="B516" t="str">
            <v>COST OF CONSTRUCTING BUILT IN CABIN</v>
          </cell>
        </row>
        <row r="517">
          <cell r="A517">
            <v>1002263</v>
          </cell>
          <cell r="B517" t="str">
            <v>PUR AND INSTAL POOL CAR SECURITY EQ</v>
          </cell>
        </row>
        <row r="518">
          <cell r="A518">
            <v>1002264</v>
          </cell>
          <cell r="B518" t="str">
            <v>TELE. ELECTRICAL CHNGS FOR 1976</v>
          </cell>
        </row>
        <row r="519">
          <cell r="A519">
            <v>1002266</v>
          </cell>
          <cell r="B519" t="str">
            <v>DRAPERIES FOR CUST OFF &amp; GEN ACCT 3</v>
          </cell>
        </row>
        <row r="520">
          <cell r="A520">
            <v>1002267</v>
          </cell>
          <cell r="B520" t="str">
            <v>LIGHT FIXTURES AND OUT SIDE POLES T</v>
          </cell>
        </row>
        <row r="521">
          <cell r="A521">
            <v>1002268</v>
          </cell>
          <cell r="B521" t="str">
            <v>REPAIR TWINN POST HOIST SERV CENT</v>
          </cell>
        </row>
        <row r="522">
          <cell r="A522">
            <v>1002270</v>
          </cell>
          <cell r="B522" t="str">
            <v>ACOUST AND CARPT</v>
          </cell>
        </row>
        <row r="523">
          <cell r="A523">
            <v>1002271</v>
          </cell>
          <cell r="B523" t="str">
            <v>CARPETING IN DISTRIBUTION AREA</v>
          </cell>
        </row>
        <row r="524">
          <cell r="A524">
            <v>1002273</v>
          </cell>
          <cell r="B524" t="str">
            <v>EXPANS. RMS. 357 360 363 367 368</v>
          </cell>
        </row>
        <row r="525">
          <cell r="A525">
            <v>1002275</v>
          </cell>
          <cell r="B525" t="str">
            <v>PURCH AND INST BOIL AND ELECT SYSTE</v>
          </cell>
        </row>
        <row r="526">
          <cell r="A526">
            <v>1002276</v>
          </cell>
          <cell r="B526" t="str">
            <v>TUBE STATIONS INSTAL-CUST BILL STAF</v>
          </cell>
        </row>
        <row r="527">
          <cell r="A527">
            <v>1002277</v>
          </cell>
          <cell r="B527" t="str">
            <v>CONSTRUCTION OF NEW EUGENE COMBINED</v>
          </cell>
        </row>
        <row r="528">
          <cell r="A528">
            <v>1002296</v>
          </cell>
          <cell r="B528" t="str">
            <v>METAL STORAGE BUILDING GRAVEL ROADW</v>
          </cell>
        </row>
        <row r="529">
          <cell r="A529">
            <v>1002371</v>
          </cell>
          <cell r="B529" t="str">
            <v>INSTALL FOUR FIRE SPRINKLERS IN VAR</v>
          </cell>
        </row>
        <row r="530">
          <cell r="A530">
            <v>1002376</v>
          </cell>
          <cell r="B530" t="str">
            <v>MISCELLANEOUS TELEPHOME &amp; ELECT CHA</v>
          </cell>
        </row>
        <row r="531">
          <cell r="A531">
            <v>1002377</v>
          </cell>
          <cell r="B531" t="str">
            <v>DRAPERIES IN STAFF SERVICES</v>
          </cell>
        </row>
        <row r="532">
          <cell r="A532">
            <v>1002379</v>
          </cell>
          <cell r="B532" t="str">
            <v>PURCHASE OF FLOOR SAFE</v>
          </cell>
        </row>
        <row r="533">
          <cell r="A533">
            <v>1002380</v>
          </cell>
          <cell r="B533" t="str">
            <v>PURCHASE OF FLOOR SAFE</v>
          </cell>
        </row>
        <row r="534">
          <cell r="A534">
            <v>1002381</v>
          </cell>
          <cell r="B534" t="str">
            <v>PURCHASE OF FLOOR SAFE</v>
          </cell>
        </row>
        <row r="535">
          <cell r="A535">
            <v>1002383</v>
          </cell>
          <cell r="B535" t="str">
            <v>REMODEL ROOM 218 FOR GENERAL SERVIC</v>
          </cell>
        </row>
        <row r="536">
          <cell r="A536">
            <v>1002384</v>
          </cell>
          <cell r="B536" t="str">
            <v>DRAPERIES FOR NORTH SIDE OFFICE</v>
          </cell>
        </row>
        <row r="537">
          <cell r="A537">
            <v>1002387</v>
          </cell>
          <cell r="B537" t="str">
            <v>WINDOW REMODELING MICROFILM TURNTAB</v>
          </cell>
        </row>
        <row r="538">
          <cell r="A538">
            <v>1002390</v>
          </cell>
          <cell r="B538" t="str">
            <v>REVISE WIRING IN EMERGENCY GENERATO</v>
          </cell>
        </row>
        <row r="539">
          <cell r="A539">
            <v>1002391</v>
          </cell>
          <cell r="B539" t="str">
            <v>ADDITION COST FOR NEW STRUCTURE</v>
          </cell>
        </row>
        <row r="540">
          <cell r="A540">
            <v>1002392</v>
          </cell>
          <cell r="B540" t="str">
            <v>INSTALLATION OF SINK WASTE PUMP &amp; L</v>
          </cell>
        </row>
        <row r="541">
          <cell r="A541">
            <v>1002394</v>
          </cell>
          <cell r="B541" t="str">
            <v>DRAPES FOR WEST SIDE RM 222 CUST SE</v>
          </cell>
        </row>
        <row r="542">
          <cell r="A542">
            <v>1002395</v>
          </cell>
          <cell r="B542" t="str">
            <v>STORAGE FILE FOR CUST SERVICE RECOR</v>
          </cell>
        </row>
        <row r="543">
          <cell r="A543">
            <v>1002397</v>
          </cell>
          <cell r="B543" t="str">
            <v>INSTALL SURVEILLANCE CAMERAS &amp; ACTI</v>
          </cell>
        </row>
        <row r="544">
          <cell r="A544">
            <v>1002398</v>
          </cell>
          <cell r="B544" t="str">
            <v>RELOCATE FENCE</v>
          </cell>
        </row>
        <row r="545">
          <cell r="A545">
            <v>1002400</v>
          </cell>
          <cell r="B545" t="str">
            <v>METAL STORAGE BUILDING</v>
          </cell>
        </row>
        <row r="546">
          <cell r="A546">
            <v>1002401</v>
          </cell>
          <cell r="B546" t="str">
            <v>MOVE GAS SUPPLY ENTRY DOOR</v>
          </cell>
        </row>
        <row r="547">
          <cell r="A547">
            <v>1002402</v>
          </cell>
          <cell r="B547" t="str">
            <v>INSTALL PANIC ALARM WITH MONITORS O</v>
          </cell>
        </row>
        <row r="548">
          <cell r="A548">
            <v>1002403</v>
          </cell>
          <cell r="B548" t="str">
            <v>REMODEL RECORD STORAGE ROOM TO INCL</v>
          </cell>
        </row>
        <row r="549">
          <cell r="A549">
            <v>1002404</v>
          </cell>
          <cell r="B549" t="str">
            <v>PARTITIONS FOR ENG COMPUTER GRAPHIC</v>
          </cell>
        </row>
        <row r="550">
          <cell r="A550">
            <v>1002405</v>
          </cell>
          <cell r="B550" t="str">
            <v>PARTITION AROUND PAYMENT PROCESSING</v>
          </cell>
        </row>
        <row r="551">
          <cell r="A551">
            <v>1002406</v>
          </cell>
          <cell r="B551" t="str">
            <v>INSTALL HALON FIRE DETECTION &amp; SUPR</v>
          </cell>
        </row>
        <row r="552">
          <cell r="A552">
            <v>1002407</v>
          </cell>
          <cell r="B552" t="str">
            <v>PURCHASE AND INSTALLATION OF CARPET</v>
          </cell>
        </row>
        <row r="553">
          <cell r="A553">
            <v>1002408</v>
          </cell>
          <cell r="B553" t="str">
            <v>BUILD OFFICE FOR LOBBYIST AND ENLAR</v>
          </cell>
        </row>
        <row r="554">
          <cell r="A554">
            <v>1002409</v>
          </cell>
          <cell r="B554" t="str">
            <v>REMODEL ROOM 225 &amp; BUILD TWO CREDEN</v>
          </cell>
        </row>
        <row r="555">
          <cell r="A555">
            <v>1002410</v>
          </cell>
          <cell r="B555" t="str">
            <v>REMODEL OF FIRST FLOOR LOBBY AREA</v>
          </cell>
        </row>
        <row r="556">
          <cell r="A556">
            <v>1002411</v>
          </cell>
          <cell r="B556" t="str">
            <v>INSTALL CONCRET PIPE STORM DRAINS</v>
          </cell>
        </row>
        <row r="557">
          <cell r="A557">
            <v>1002412</v>
          </cell>
          <cell r="B557" t="str">
            <v>REMODEL ROOM 107</v>
          </cell>
        </row>
        <row r="558">
          <cell r="A558">
            <v>1002413</v>
          </cell>
          <cell r="B558" t="str">
            <v>DRAIN UNLEADED GAS AND OIL TANKS</v>
          </cell>
        </row>
        <row r="559">
          <cell r="A559">
            <v>1002414</v>
          </cell>
          <cell r="B559" t="str">
            <v>INSTALL HALON FIRE DETECTION &amp; SUPR</v>
          </cell>
        </row>
        <row r="560">
          <cell r="A560">
            <v>1002415</v>
          </cell>
          <cell r="B560" t="str">
            <v>INSTALL RUSCO CARD ACCESS SYSTEM AT</v>
          </cell>
        </row>
        <row r="561">
          <cell r="A561">
            <v>1002416</v>
          </cell>
          <cell r="B561" t="str">
            <v>REMODEL 2ND FLOOR AUDITORIUM FOR LA</v>
          </cell>
        </row>
        <row r="562">
          <cell r="A562">
            <v>1002417</v>
          </cell>
          <cell r="B562" t="str">
            <v>LANDSCAPE &amp; UPGRADE SURFACE OF BLOC</v>
          </cell>
        </row>
        <row r="563">
          <cell r="A563">
            <v>1002485</v>
          </cell>
          <cell r="B563" t="str">
            <v>CARD ACCESS SYSTEM IN MDP</v>
          </cell>
        </row>
        <row r="564">
          <cell r="A564">
            <v>1002488</v>
          </cell>
          <cell r="B564" t="str">
            <v>DOUBLE SETBACK THERMOSTATS - SALEM</v>
          </cell>
        </row>
        <row r="565">
          <cell r="A565">
            <v>1002489</v>
          </cell>
          <cell r="B565" t="str">
            <v>DOUBLE SETBACK THERMOSTATS - EUGENE</v>
          </cell>
        </row>
        <row r="566">
          <cell r="A566">
            <v>1002490</v>
          </cell>
          <cell r="B566" t="str">
            <v>DOUBLE SETBACK THERMOSTATS - MT SCO</v>
          </cell>
        </row>
        <row r="567">
          <cell r="A567">
            <v>1002491</v>
          </cell>
          <cell r="B567" t="str">
            <v>DOUBLE SETBACK THERMOSTATS - PARKRO</v>
          </cell>
        </row>
        <row r="568">
          <cell r="A568">
            <v>1002492</v>
          </cell>
          <cell r="B568" t="str">
            <v>DOUBLE SETBACK THERMOSTATS - SUNSET</v>
          </cell>
        </row>
        <row r="569">
          <cell r="A569">
            <v>1002493</v>
          </cell>
          <cell r="B569" t="str">
            <v>SINK WASTE PUMP - LINCOLN CITY</v>
          </cell>
        </row>
        <row r="570">
          <cell r="A570">
            <v>1002494</v>
          </cell>
          <cell r="B570" t="str">
            <v>SECRETARIAL AREA - RECORD STORAGE A</v>
          </cell>
        </row>
        <row r="571">
          <cell r="A571">
            <v>1002496</v>
          </cell>
          <cell r="B571" t="str">
            <v>PANIC ALARM LOCKING BARS ON 3 FIRST</v>
          </cell>
        </row>
        <row r="572">
          <cell r="A572">
            <v>1002498</v>
          </cell>
          <cell r="B572" t="str">
            <v>FLOOR SAFE - EUGENE SERVICE C</v>
          </cell>
        </row>
        <row r="573">
          <cell r="A573">
            <v>1002499</v>
          </cell>
          <cell r="B573" t="str">
            <v>FLOOR SAFE - LINCOLN CITY SERVICE C</v>
          </cell>
        </row>
        <row r="574">
          <cell r="A574">
            <v>1002501</v>
          </cell>
          <cell r="B574" t="str">
            <v>FLOOR SAFE - THE DALLES SERVICE C</v>
          </cell>
        </row>
        <row r="575">
          <cell r="A575">
            <v>1002503</v>
          </cell>
          <cell r="B575" t="str">
            <v>FLOOR SAFE - PORTLAND SERVICE C</v>
          </cell>
        </row>
        <row r="576">
          <cell r="A576">
            <v>1002504</v>
          </cell>
          <cell r="B576" t="str">
            <v>FLOOR SAFE - SALEM SERVICE C</v>
          </cell>
        </row>
        <row r="577">
          <cell r="A577">
            <v>1002505</v>
          </cell>
          <cell r="B577" t="str">
            <v>STORAGE FILES - CUST. SERV. RECORDS</v>
          </cell>
        </row>
        <row r="578">
          <cell r="A578">
            <v>1002506</v>
          </cell>
          <cell r="B578" t="str">
            <v>WATER COOLER</v>
          </cell>
        </row>
        <row r="579">
          <cell r="A579">
            <v>1002509</v>
          </cell>
          <cell r="B579" t="str">
            <v>RELOCATE CONF. ROOM - CUSTOMERS OFF</v>
          </cell>
        </row>
        <row r="580">
          <cell r="A580">
            <v>1002510</v>
          </cell>
          <cell r="B580" t="str">
            <v>DRAPERIES - STAFF SERVICES ROOM 35</v>
          </cell>
        </row>
        <row r="581">
          <cell r="A581">
            <v>1002511</v>
          </cell>
          <cell r="B581" t="str">
            <v>BURGLER ALARM SYSTEM - PARKROSE SVS</v>
          </cell>
        </row>
        <row r="582">
          <cell r="A582">
            <v>1002512</v>
          </cell>
          <cell r="B582" t="str">
            <v>KEY CABINET FOR GARAGE</v>
          </cell>
        </row>
        <row r="583">
          <cell r="A583">
            <v>1002513</v>
          </cell>
          <cell r="B583" t="str">
            <v>DRAPERIES - N OFFICES 2ND FLOOR DIS</v>
          </cell>
        </row>
        <row r="584">
          <cell r="A584">
            <v>1002515</v>
          </cell>
          <cell r="B584" t="str">
            <v>ACOUSTICAL CABINET &amp; RELOCATE RUSCO</v>
          </cell>
        </row>
        <row r="585">
          <cell r="A585">
            <v>1002516</v>
          </cell>
          <cell r="B585" t="str">
            <v>METAL STORAGE BLDG. 12X6 EUGENE SER</v>
          </cell>
        </row>
        <row r="586">
          <cell r="A586">
            <v>1002517</v>
          </cell>
          <cell r="B586" t="str">
            <v>METAL STORAGE BLDG. THE DALLES SVS</v>
          </cell>
        </row>
        <row r="587">
          <cell r="A587">
            <v>1002518</v>
          </cell>
          <cell r="B587" t="str">
            <v>CABINET &amp; CREDENZA - STAFF SERVICES</v>
          </cell>
        </row>
        <row r="588">
          <cell r="A588">
            <v>1002519</v>
          </cell>
          <cell r="B588" t="str">
            <v>STEEL SUPPORT BEAMS FOR MICROWAVE T</v>
          </cell>
        </row>
        <row r="589">
          <cell r="A589">
            <v>1002520</v>
          </cell>
          <cell r="B589" t="str">
            <v>WATER HEATER - MT SCOTT SVS CNTR</v>
          </cell>
        </row>
        <row r="590">
          <cell r="A590">
            <v>1002521</v>
          </cell>
          <cell r="B590" t="str">
            <v>PAVE 1216 SQ FT THE DALLES</v>
          </cell>
        </row>
        <row r="591">
          <cell r="A591">
            <v>1002522</v>
          </cell>
          <cell r="B591" t="str">
            <v>FIVE CREDENZA-TOPS - CUST. SERV. RM</v>
          </cell>
        </row>
        <row r="592">
          <cell r="A592">
            <v>1002523</v>
          </cell>
          <cell r="B592" t="str">
            <v>MISC. ELECTRICAL &amp; PHONE CHANGES</v>
          </cell>
        </row>
        <row r="593">
          <cell r="A593">
            <v>1002524</v>
          </cell>
          <cell r="B593" t="str">
            <v>CHAIN GUARDS ACROSS SIX DRIVEWAYS</v>
          </cell>
        </row>
        <row r="594">
          <cell r="A594">
            <v>1002525</v>
          </cell>
          <cell r="B594" t="str">
            <v>WALL &amp; DOOR OPENINGS - LAND &amp; CLAIM</v>
          </cell>
        </row>
        <row r="595">
          <cell r="A595">
            <v>1002527</v>
          </cell>
          <cell r="B595" t="str">
            <v>CYCLONE FENCING &amp; GATE - EUGENE SER</v>
          </cell>
        </row>
        <row r="596">
          <cell r="A596">
            <v>1002528</v>
          </cell>
          <cell r="B596" t="str">
            <v>ENCLOSE FRONT OF STORAGE BLDG</v>
          </cell>
        </row>
        <row r="597">
          <cell r="A597">
            <v>1002529</v>
          </cell>
          <cell r="B597" t="str">
            <v>COUNTER TOPS, SHELVES, &amp; CABINETS</v>
          </cell>
        </row>
        <row r="598">
          <cell r="A598">
            <v>1002530</v>
          </cell>
          <cell r="B598" t="str">
            <v>LOBBYIST OFFICE - SALEM</v>
          </cell>
        </row>
        <row r="599">
          <cell r="A599">
            <v>1002531</v>
          </cell>
          <cell r="B599" t="str">
            <v>9X10 OFFICE SW CORNER RADIO SHOP</v>
          </cell>
        </row>
        <row r="600">
          <cell r="A600">
            <v>1002532</v>
          </cell>
          <cell r="B600" t="str">
            <v>INSTALLATIONS - ENGINEERING DEPT.</v>
          </cell>
        </row>
        <row r="601">
          <cell r="A601">
            <v>1002533</v>
          </cell>
          <cell r="B601" t="str">
            <v>REMODEL RM 107 - SAFETY &amp; HEALTH</v>
          </cell>
        </row>
        <row r="602">
          <cell r="A602">
            <v>1002534</v>
          </cell>
          <cell r="B602" t="str">
            <v>CONFERENCE ROOM - DISTRIBUTION RM.</v>
          </cell>
        </row>
        <row r="603">
          <cell r="A603">
            <v>1002535</v>
          </cell>
          <cell r="B603" t="str">
            <v>CARPETING IN OFFICE &amp; STAIRS SALEM</v>
          </cell>
        </row>
        <row r="604">
          <cell r="A604">
            <v>1002536</v>
          </cell>
          <cell r="B604" t="str">
            <v>CAFETERIA CARPETING</v>
          </cell>
        </row>
        <row r="605">
          <cell r="A605">
            <v>1002537</v>
          </cell>
          <cell r="B605" t="str">
            <v>FACILITIES FOR CREDIT UNION - 3RD F</v>
          </cell>
        </row>
        <row r="606">
          <cell r="A606">
            <v>1002538</v>
          </cell>
          <cell r="B606" t="str">
            <v>OFFICE FACILITIES - PUBLIC RELATION</v>
          </cell>
        </row>
        <row r="607">
          <cell r="A607">
            <v>1002539</v>
          </cell>
          <cell r="B607" t="str">
            <v>STORM DRAIN AT GASCO DOCK</v>
          </cell>
        </row>
        <row r="608">
          <cell r="A608">
            <v>1002540</v>
          </cell>
          <cell r="B608" t="str">
            <v>REMODEL RM 218 FOR GENERAL SERVICES</v>
          </cell>
        </row>
        <row r="609">
          <cell r="A609">
            <v>1002541</v>
          </cell>
          <cell r="B609" t="str">
            <v>SPRINKLER SYSTEM GASCO</v>
          </cell>
        </row>
        <row r="610">
          <cell r="A610">
            <v>1002542</v>
          </cell>
          <cell r="B610" t="str">
            <v>PILINGS &amp; STRUCTUAL IMPROVEMENTS GA</v>
          </cell>
        </row>
        <row r="611">
          <cell r="A611">
            <v>1002543</v>
          </cell>
          <cell r="B611" t="str">
            <v>REMODEL OFFICE, HTG SYS, ROOF, INSU</v>
          </cell>
        </row>
        <row r="612">
          <cell r="A612">
            <v>1002544</v>
          </cell>
          <cell r="B612" t="str">
            <v>PENTHOUSE REPLACEMENT OF CHILLERS A</v>
          </cell>
        </row>
        <row r="613">
          <cell r="A613">
            <v>1002545</v>
          </cell>
          <cell r="B613" t="str">
            <v>REMODELING PLUS ADDITION AT CENTRAL</v>
          </cell>
        </row>
        <row r="614">
          <cell r="A614">
            <v>1002573</v>
          </cell>
          <cell r="B614" t="str">
            <v>GENERAL IMPROVEMENTS &amp; FACILITIES</v>
          </cell>
        </row>
        <row r="615">
          <cell r="A615">
            <v>1002574</v>
          </cell>
          <cell r="B615" t="str">
            <v>GENERAL IMPROVEMENTS &amp; FACILITIES</v>
          </cell>
        </row>
        <row r="616">
          <cell r="A616">
            <v>1002575</v>
          </cell>
          <cell r="B616" t="str">
            <v>GENERAL IMPROVEMENTS &amp; FACILITIES</v>
          </cell>
        </row>
        <row r="617">
          <cell r="A617">
            <v>1002576</v>
          </cell>
          <cell r="B617" t="str">
            <v>GENERAL IMPROVEMENTS &amp; FACILITIES</v>
          </cell>
        </row>
        <row r="618">
          <cell r="A618">
            <v>1002577</v>
          </cell>
          <cell r="B618" t="str">
            <v>GENERAL IMPROVEMENTS &amp; FACILITIES</v>
          </cell>
        </row>
        <row r="619">
          <cell r="A619">
            <v>1002578</v>
          </cell>
          <cell r="B619" t="str">
            <v>GENERAL IMPROVEMENTS &amp; FACILITIES</v>
          </cell>
        </row>
        <row r="620">
          <cell r="A620">
            <v>1002579</v>
          </cell>
          <cell r="B620" t="str">
            <v>GENERAL IMPROVEMENTS &amp; FACILITIES</v>
          </cell>
        </row>
        <row r="621">
          <cell r="A621">
            <v>1002580</v>
          </cell>
          <cell r="B621" t="str">
            <v>GENERAL IMPROVEMENTS &amp; FACILITIES</v>
          </cell>
        </row>
        <row r="622">
          <cell r="A622">
            <v>1002581</v>
          </cell>
          <cell r="B622" t="str">
            <v>GENERAL IMPROVEMENTS &amp; FACILITIES</v>
          </cell>
        </row>
        <row r="623">
          <cell r="A623">
            <v>1002585</v>
          </cell>
          <cell r="B623" t="str">
            <v>GENERAL IMPROVEMENTS &amp; FACILITIES</v>
          </cell>
        </row>
        <row r="624">
          <cell r="A624">
            <v>1002598</v>
          </cell>
          <cell r="B624" t="str">
            <v>STEEL DOOR AT NGB</v>
          </cell>
        </row>
        <row r="625">
          <cell r="A625">
            <v>1002706</v>
          </cell>
          <cell r="B625" t="str">
            <v>INST SECURITY FENCE</v>
          </cell>
        </row>
        <row r="626">
          <cell r="A626">
            <v>1002707</v>
          </cell>
          <cell r="B626" t="str">
            <v>IMPROVE VENTILATION SYSTEM</v>
          </cell>
        </row>
        <row r="627">
          <cell r="A627">
            <v>1002708</v>
          </cell>
          <cell r="B627" t="str">
            <v>INSTALL LIGHTS IN SANDBLAST ROOM</v>
          </cell>
        </row>
        <row r="628">
          <cell r="A628">
            <v>1002709</v>
          </cell>
          <cell r="B628" t="str">
            <v>ELECTRICAL &amp; PHONE CHANGES</v>
          </cell>
        </row>
        <row r="629">
          <cell r="A629">
            <v>1002711</v>
          </cell>
          <cell r="B629" t="str">
            <v>REMODEL COLEMAN BLDG</v>
          </cell>
        </row>
        <row r="630">
          <cell r="A630">
            <v>1002712</v>
          </cell>
          <cell r="B630" t="str">
            <v>WORK TABLE FOR METER READING</v>
          </cell>
        </row>
        <row r="631">
          <cell r="A631">
            <v>1002713</v>
          </cell>
          <cell r="B631" t="str">
            <v>BULLETIN BOARD - COLEMAN BLDG</v>
          </cell>
        </row>
        <row r="632">
          <cell r="A632">
            <v>1002715</v>
          </cell>
          <cell r="B632" t="str">
            <v>CREW LEADER MAIL SLOTS</v>
          </cell>
        </row>
        <row r="633">
          <cell r="A633">
            <v>1002716</v>
          </cell>
          <cell r="B633" t="str">
            <v>CREW LEADER MAIL SLOTS</v>
          </cell>
        </row>
        <row r="634">
          <cell r="A634">
            <v>1002718</v>
          </cell>
          <cell r="B634" t="str">
            <v>LANDSCAPING</v>
          </cell>
        </row>
        <row r="635">
          <cell r="A635">
            <v>1002720</v>
          </cell>
          <cell r="B635" t="str">
            <v>ACCTG EAST OFFICE REVISIONS</v>
          </cell>
        </row>
        <row r="636">
          <cell r="A636">
            <v>1002721</v>
          </cell>
          <cell r="B636" t="str">
            <v>INST BUMPERS</v>
          </cell>
        </row>
        <row r="637">
          <cell r="A637">
            <v>1002724</v>
          </cell>
          <cell r="B637" t="str">
            <v>MODULAR PARTITIONS-PERSONNEL</v>
          </cell>
        </row>
        <row r="638">
          <cell r="A638">
            <v>1002725</v>
          </cell>
          <cell r="B638" t="str">
            <v>WALL CABINETS- PUBLIC REL DEPT</v>
          </cell>
        </row>
        <row r="639">
          <cell r="A639">
            <v>1002726</v>
          </cell>
          <cell r="B639" t="str">
            <v>INSTALL DAMPER, MOTOR, THERMAL COUP</v>
          </cell>
        </row>
        <row r="640">
          <cell r="A640">
            <v>1002729</v>
          </cell>
          <cell r="B640" t="str">
            <v>40 FT OF FENCING</v>
          </cell>
        </row>
        <row r="641">
          <cell r="A641">
            <v>1002730</v>
          </cell>
          <cell r="B641" t="str">
            <v>APPLICON LIGHTNING, ELECTRICITY</v>
          </cell>
        </row>
        <row r="642">
          <cell r="A642">
            <v>1002731</v>
          </cell>
          <cell r="B642" t="str">
            <v>LOBBY DRAPES &amp; IMPROVEMENTS</v>
          </cell>
        </row>
        <row r="643">
          <cell r="A643">
            <v>1002732</v>
          </cell>
          <cell r="B643" t="str">
            <v>EXHAUST FAN IN WELD SHOP</v>
          </cell>
        </row>
        <row r="644">
          <cell r="A644">
            <v>1002733</v>
          </cell>
          <cell r="B644" t="str">
            <v>INST THERMOSTAT TO COMPUTER</v>
          </cell>
        </row>
        <row r="645">
          <cell r="A645">
            <v>1002734</v>
          </cell>
          <cell r="B645" t="str">
            <v>INSTALL INTERCOM SYSTEM</v>
          </cell>
        </row>
        <row r="646">
          <cell r="A646">
            <v>1002735</v>
          </cell>
          <cell r="B646" t="str">
            <v>FIRST FLOOR REMODELING</v>
          </cell>
        </row>
        <row r="647">
          <cell r="A647">
            <v>1002736</v>
          </cell>
          <cell r="B647" t="str">
            <v>CHANGE THERMOSTAT SYSTEM</v>
          </cell>
        </row>
        <row r="648">
          <cell r="A648">
            <v>1002737</v>
          </cell>
          <cell r="B648" t="str">
            <v>CEILING DIFFUSERS</v>
          </cell>
        </row>
        <row r="649">
          <cell r="A649">
            <v>1002738</v>
          </cell>
          <cell r="B649" t="str">
            <v>REVISE GARAGE EXHAUST SYSTEM</v>
          </cell>
        </row>
        <row r="650">
          <cell r="A650">
            <v>1002739</v>
          </cell>
          <cell r="B650" t="str">
            <v>REVISE GARAGE EXHAUST SYSTEM</v>
          </cell>
        </row>
        <row r="651">
          <cell r="A651">
            <v>1002740</v>
          </cell>
          <cell r="B651" t="str">
            <v>REVISE GARAGE EXHAUST SYSTEM</v>
          </cell>
        </row>
        <row r="652">
          <cell r="A652">
            <v>1002741</v>
          </cell>
          <cell r="B652" t="str">
            <v>CHANGE THERMOSTAT SYSTEM</v>
          </cell>
        </row>
        <row r="653">
          <cell r="A653">
            <v>1002743</v>
          </cell>
          <cell r="B653" t="str">
            <v>STORAGE ROOM</v>
          </cell>
        </row>
        <row r="654">
          <cell r="A654">
            <v>1002744</v>
          </cell>
          <cell r="B654" t="str">
            <v>REMODEL OFFICE FOR RATE ANALYSTS</v>
          </cell>
        </row>
        <row r="655">
          <cell r="A655">
            <v>1002745</v>
          </cell>
          <cell r="B655" t="str">
            <v>ELECTRICAL &amp; PHONE CHANGES</v>
          </cell>
        </row>
        <row r="656">
          <cell r="A656">
            <v>1002746</v>
          </cell>
          <cell r="B656" t="str">
            <v>INSTALLATION AT WASCO LOOKOUT BLDG</v>
          </cell>
        </row>
        <row r="657">
          <cell r="A657">
            <v>1002748</v>
          </cell>
          <cell r="B657" t="str">
            <v>INSTALL WALL &amp; LIGHTING, REBUILD RO</v>
          </cell>
        </row>
        <row r="658">
          <cell r="A658">
            <v>1002749</v>
          </cell>
          <cell r="B658" t="str">
            <v>ELECTRICAL CHANGES, MDP COMPUTERS</v>
          </cell>
        </row>
        <row r="659">
          <cell r="A659">
            <v>1002750</v>
          </cell>
          <cell r="B659" t="str">
            <v>PAVE 30% SHOP LOT</v>
          </cell>
        </row>
        <row r="660">
          <cell r="A660">
            <v>1002751</v>
          </cell>
          <cell r="B660" t="str">
            <v>OFFICE REMODEL</v>
          </cell>
        </row>
        <row r="661">
          <cell r="A661">
            <v>1002752</v>
          </cell>
          <cell r="B661" t="str">
            <v>STRUCTURES INSTALLED</v>
          </cell>
        </row>
        <row r="662">
          <cell r="A662">
            <v>1002753</v>
          </cell>
          <cell r="B662" t="str">
            <v>GASCO LNG TANKS</v>
          </cell>
        </row>
        <row r="663">
          <cell r="A663">
            <v>1002754</v>
          </cell>
          <cell r="B663" t="str">
            <v>GASCO LNG TANKS- CONSULTING</v>
          </cell>
        </row>
        <row r="664">
          <cell r="A664">
            <v>1002811</v>
          </cell>
          <cell r="B664" t="str">
            <v>ADDITIONS</v>
          </cell>
        </row>
        <row r="665">
          <cell r="A665">
            <v>1002812</v>
          </cell>
          <cell r="B665" t="str">
            <v>ADDITIONS</v>
          </cell>
        </row>
        <row r="666">
          <cell r="A666">
            <v>1002814</v>
          </cell>
          <cell r="B666" t="str">
            <v>ADDITIONS</v>
          </cell>
        </row>
        <row r="667">
          <cell r="A667">
            <v>1002815</v>
          </cell>
          <cell r="B667" t="str">
            <v>ADDITIONS</v>
          </cell>
        </row>
        <row r="668">
          <cell r="A668">
            <v>1002816</v>
          </cell>
          <cell r="B668" t="str">
            <v>ADDITIONS</v>
          </cell>
        </row>
        <row r="669">
          <cell r="A669">
            <v>1002818</v>
          </cell>
          <cell r="B669" t="str">
            <v>ADDITIONS</v>
          </cell>
        </row>
        <row r="670">
          <cell r="A670">
            <v>1002819</v>
          </cell>
          <cell r="B670" t="str">
            <v>ADDITIONS</v>
          </cell>
        </row>
        <row r="671">
          <cell r="A671">
            <v>1002820</v>
          </cell>
          <cell r="B671" t="str">
            <v>ADDITIONS</v>
          </cell>
        </row>
        <row r="672">
          <cell r="A672">
            <v>1002821</v>
          </cell>
          <cell r="B672" t="str">
            <v>ADDITIONS</v>
          </cell>
        </row>
        <row r="673">
          <cell r="A673">
            <v>1002822</v>
          </cell>
          <cell r="B673" t="str">
            <v>ADDITIONS</v>
          </cell>
        </row>
        <row r="674">
          <cell r="A674">
            <v>1002835</v>
          </cell>
          <cell r="B674" t="str">
            <v>CONTAINMENT DIKE AT GASCO</v>
          </cell>
        </row>
        <row r="675">
          <cell r="A675">
            <v>1002858</v>
          </cell>
          <cell r="B675" t="str">
            <v>REPLACE INFORMATION WITH DETAIL</v>
          </cell>
        </row>
        <row r="676">
          <cell r="A676">
            <v>1002928</v>
          </cell>
          <cell r="B676" t="str">
            <v>SINK PLUG NO 482 IN LAB, FROM KEWAU</v>
          </cell>
        </row>
        <row r="677">
          <cell r="A677">
            <v>1002929</v>
          </cell>
          <cell r="B677" t="str">
            <v>TASK LIGHT NO. TL-4 IN PBX ROOM 267</v>
          </cell>
        </row>
        <row r="678">
          <cell r="A678">
            <v>1002930</v>
          </cell>
          <cell r="B678" t="str">
            <v>MULTI-DRAWRE MODULE, TRIM-PROFILE N</v>
          </cell>
        </row>
        <row r="679">
          <cell r="A679">
            <v>1002931</v>
          </cell>
          <cell r="B679" t="str">
            <v>4 GAS-AIR COCKS IN LAB</v>
          </cell>
        </row>
        <row r="680">
          <cell r="A680">
            <v>1002932</v>
          </cell>
          <cell r="B680" t="str">
            <v>MULTI-DRAWER MODULE, TRIM-PROFILE N</v>
          </cell>
        </row>
        <row r="681">
          <cell r="A681">
            <v>1002933</v>
          </cell>
          <cell r="B681" t="str">
            <v>HOT-COLD MIXING FAUCET W/ VAC BREAK</v>
          </cell>
        </row>
        <row r="682">
          <cell r="A682">
            <v>1002934</v>
          </cell>
          <cell r="B682" t="str">
            <v>WORK SURFACE H-8K, TRIM-PROFILE N,</v>
          </cell>
        </row>
        <row r="683">
          <cell r="A683">
            <v>1002935</v>
          </cell>
          <cell r="B683" t="str">
            <v>EPOXY RESIN SINK IN LAB</v>
          </cell>
        </row>
        <row r="684">
          <cell r="A684">
            <v>1002936</v>
          </cell>
          <cell r="B684" t="str">
            <v>MOBILE FILE CART NO MFC-2 IN PBX R</v>
          </cell>
        </row>
        <row r="685">
          <cell r="A685">
            <v>1002937</v>
          </cell>
          <cell r="B685" t="str">
            <v>ACCOUSTICAL PANEL IN GENERAL SERVIC</v>
          </cell>
        </row>
        <row r="686">
          <cell r="A686">
            <v>1002938</v>
          </cell>
          <cell r="B686" t="str">
            <v>DESK TOP FABRICATED 48"X72"</v>
          </cell>
        </row>
        <row r="687">
          <cell r="A687">
            <v>1002939</v>
          </cell>
          <cell r="B687" t="str">
            <v>CREDENZA 36"X120" FABRICATED</v>
          </cell>
        </row>
        <row r="688">
          <cell r="A688">
            <v>1002940</v>
          </cell>
          <cell r="B688" t="str">
            <v>CREDENZA 36"X120" FABRICATED</v>
          </cell>
        </row>
        <row r="689">
          <cell r="A689">
            <v>1002941</v>
          </cell>
          <cell r="B689" t="str">
            <v>5 TACKBOARDS IN PBX RM 267, NO. TB4</v>
          </cell>
        </row>
        <row r="690">
          <cell r="A690">
            <v>1002942</v>
          </cell>
          <cell r="B690" t="str">
            <v>ACCOUSTICAL PANEL IN PBX, ROOM 267</v>
          </cell>
        </row>
        <row r="691">
          <cell r="A691">
            <v>1002943</v>
          </cell>
          <cell r="B691" t="str">
            <v>ACCOUSTICAL PANEL IN GENERAL SERVIC</v>
          </cell>
        </row>
        <row r="692">
          <cell r="A692">
            <v>1002944</v>
          </cell>
          <cell r="B692" t="str">
            <v>SINK BASE CABINET W/ HANGERS IN LAB</v>
          </cell>
        </row>
        <row r="693">
          <cell r="A693">
            <v>1002945</v>
          </cell>
          <cell r="B693" t="str">
            <v>ACCOUSTICAL PANEL IN GENERAL SERVIC</v>
          </cell>
        </row>
        <row r="694">
          <cell r="A694">
            <v>1002946</v>
          </cell>
          <cell r="B694" t="str">
            <v>50-GALLON GAS HOT WATER HEATER</v>
          </cell>
        </row>
        <row r="695">
          <cell r="A695">
            <v>1002947</v>
          </cell>
          <cell r="B695" t="str">
            <v>4 MULTI-DRAWER MODULES, TRIM-PROFIL</v>
          </cell>
        </row>
        <row r="696">
          <cell r="A696">
            <v>1002948</v>
          </cell>
          <cell r="B696" t="str">
            <v>REPL 82-GALLON ELECTRIC AWH W/ 50-G</v>
          </cell>
        </row>
        <row r="697">
          <cell r="A697">
            <v>1002949</v>
          </cell>
          <cell r="B697" t="str">
            <v>SHELF IN PBX ROOM 267, 48"X14" ON 7</v>
          </cell>
        </row>
        <row r="698">
          <cell r="A698">
            <v>1002950</v>
          </cell>
          <cell r="B698" t="str">
            <v>2 ACCOUSTICAL PANELS IN PBX, ROOM 2</v>
          </cell>
        </row>
        <row r="699">
          <cell r="A699">
            <v>1002951</v>
          </cell>
          <cell r="B699" t="str">
            <v>2 ACCOUSTICAL PANELS IN PBX, ROOM 2</v>
          </cell>
        </row>
        <row r="700">
          <cell r="A700">
            <v>1002952</v>
          </cell>
          <cell r="B700" t="str">
            <v>5 WORK SURFACES H-8K, TRIM-PROFILE</v>
          </cell>
        </row>
        <row r="701">
          <cell r="A701">
            <v>1002953</v>
          </cell>
          <cell r="B701" t="str">
            <v>2 ACCOUSTICAL PANELS IN GENERAL SER</v>
          </cell>
        </row>
        <row r="702">
          <cell r="A702">
            <v>1002954</v>
          </cell>
          <cell r="B702" t="str">
            <v>2 PANEL MOUNTED FLUORESCENT FIXTURE</v>
          </cell>
        </row>
        <row r="703">
          <cell r="A703">
            <v>1002955</v>
          </cell>
          <cell r="B703" t="str">
            <v>ACCOUSTICAL PANEL IN PBX ROOM 267,</v>
          </cell>
        </row>
        <row r="704">
          <cell r="A704">
            <v>1002956</v>
          </cell>
          <cell r="B704" t="str">
            <v>5 MULTI-DRAWER MODULES, TRIM-PROFIL</v>
          </cell>
        </row>
        <row r="705">
          <cell r="A705">
            <v>1002957</v>
          </cell>
          <cell r="B705" t="str">
            <v>COMBINATION SHOWER/EYEWASH IN LAB</v>
          </cell>
        </row>
        <row r="706">
          <cell r="A706">
            <v>1002958</v>
          </cell>
          <cell r="B706" t="str">
            <v>2 ACCOUSTICAL PANELS IN PBX, ROOM 2</v>
          </cell>
        </row>
        <row r="707">
          <cell r="A707">
            <v>1002959</v>
          </cell>
          <cell r="B707" t="str">
            <v>4 PANEL HUNG FLUORESCENT FIXTURES,</v>
          </cell>
        </row>
        <row r="708">
          <cell r="A708">
            <v>1002960</v>
          </cell>
          <cell r="B708" t="str">
            <v>KEMRESIN WORK SURFACE</v>
          </cell>
        </row>
        <row r="709">
          <cell r="A709">
            <v>1002961</v>
          </cell>
          <cell r="B709" t="str">
            <v>3 ACCOUSTICAL PANELS IN GENREAL SER</v>
          </cell>
        </row>
        <row r="710">
          <cell r="A710">
            <v>1002963</v>
          </cell>
          <cell r="B710" t="str">
            <v>DEVELOPMENT FOR OPERATIONS REQUIREM</v>
          </cell>
        </row>
        <row r="711">
          <cell r="A711">
            <v>1002969</v>
          </cell>
          <cell r="B711" t="str">
            <v>SEPARATE CASHIER FROM THE PUBLIC</v>
          </cell>
        </row>
        <row r="712">
          <cell r="A712">
            <v>1002973</v>
          </cell>
          <cell r="B712" t="str">
            <v>REPLACE WELL PUMP</v>
          </cell>
        </row>
        <row r="713">
          <cell r="A713">
            <v>1002974</v>
          </cell>
          <cell r="B713" t="str">
            <v>ELECTRICAL &amp; PHONE CHANGES</v>
          </cell>
        </row>
        <row r="714">
          <cell r="A714">
            <v>1002978</v>
          </cell>
          <cell r="B714" t="str">
            <v>DRAPERIES &amp; BLACKOUT CURTAINS</v>
          </cell>
        </row>
        <row r="715">
          <cell r="A715">
            <v>1002979</v>
          </cell>
          <cell r="B715" t="str">
            <v>REPLACE LANDSCAPE SPRINKLERS</v>
          </cell>
        </row>
        <row r="716">
          <cell r="A716">
            <v>1002980</v>
          </cell>
          <cell r="B716" t="str">
            <v>HAWORTH INTEGRATED FURNITURE FOR</v>
          </cell>
        </row>
        <row r="717">
          <cell r="A717">
            <v>1002981</v>
          </cell>
          <cell r="B717" t="str">
            <v>REMODEL SERVICE CENTER</v>
          </cell>
        </row>
        <row r="718">
          <cell r="A718">
            <v>1003017</v>
          </cell>
          <cell r="B718" t="str">
            <v>REPLACE INFORMATION WITH DETAIL</v>
          </cell>
        </row>
        <row r="719">
          <cell r="A719">
            <v>1003097</v>
          </cell>
          <cell r="B719" t="str">
            <v>WELL PUMP REPLACEMENT</v>
          </cell>
        </row>
        <row r="720">
          <cell r="A720">
            <v>1003098</v>
          </cell>
          <cell r="B720" t="str">
            <v>CREDENZA,CHAIR GUARD,SHELVING-ENGIN</v>
          </cell>
        </row>
        <row r="721">
          <cell r="A721">
            <v>1003099</v>
          </cell>
          <cell r="B721" t="str">
            <v>SECURITY WALL</v>
          </cell>
        </row>
        <row r="722">
          <cell r="A722">
            <v>1003100</v>
          </cell>
          <cell r="B722" t="str">
            <v>CARPET LNG CONTROL ROOM</v>
          </cell>
        </row>
        <row r="723">
          <cell r="A723">
            <v>1003103</v>
          </cell>
          <cell r="B723" t="str">
            <v>AIR COMPRESSOR FOR GARAGE</v>
          </cell>
        </row>
        <row r="724">
          <cell r="A724">
            <v>1003106</v>
          </cell>
          <cell r="B724" t="str">
            <v>REPLACE ARKLA CHILLER</v>
          </cell>
        </row>
        <row r="725">
          <cell r="A725">
            <v>1003107</v>
          </cell>
          <cell r="B725" t="str">
            <v>STORAGE FOR DRILLING RIG, 150'X300'</v>
          </cell>
        </row>
        <row r="726">
          <cell r="A726">
            <v>1003136</v>
          </cell>
          <cell r="B726" t="str">
            <v>FASB ADJ.</v>
          </cell>
        </row>
        <row r="727">
          <cell r="A727">
            <v>1003208</v>
          </cell>
          <cell r="B727" t="str">
            <v>REMODEL WEATHERIZATION &amp; MARKET SER</v>
          </cell>
        </row>
        <row r="728">
          <cell r="A728">
            <v>1003212</v>
          </cell>
          <cell r="B728" t="str">
            <v>ROOM PARTITIONS IN UPSTAIRS OFFICE</v>
          </cell>
        </row>
        <row r="729">
          <cell r="A729">
            <v>1003219</v>
          </cell>
          <cell r="B729" t="str">
            <v>BUILDING TO HOUSE CREW TRUCKS</v>
          </cell>
        </row>
        <row r="730">
          <cell r="A730">
            <v>1003334</v>
          </cell>
          <cell r="B730" t="str">
            <v>LIGHTING ON S. SIDE</v>
          </cell>
        </row>
        <row r="731">
          <cell r="A731">
            <v>1003338</v>
          </cell>
          <cell r="B731" t="str">
            <v>REPLACE 12'X12' STOREROOM OVERHEAD</v>
          </cell>
        </row>
        <row r="732">
          <cell r="A732">
            <v>1003339</v>
          </cell>
          <cell r="B732" t="str">
            <v>REMODEL TO PROVIDE TERMINAL PEDESTA</v>
          </cell>
        </row>
        <row r="733">
          <cell r="A733">
            <v>1003343</v>
          </cell>
          <cell r="B733" t="str">
            <v>RELOCATE &amp; EXPAND DISPATCH OFFICE</v>
          </cell>
        </row>
        <row r="734">
          <cell r="A734">
            <v>1003344</v>
          </cell>
          <cell r="B734" t="str">
            <v>REPLACE ARKLA CHILLERS</v>
          </cell>
        </row>
        <row r="735">
          <cell r="A735">
            <v>1003345</v>
          </cell>
          <cell r="B735" t="str">
            <v>1985 PLANT ADDITIONS</v>
          </cell>
        </row>
        <row r="736">
          <cell r="A736">
            <v>1003346</v>
          </cell>
          <cell r="B736" t="str">
            <v>REPLACE INFORMATION WITH DETAIL</v>
          </cell>
        </row>
        <row r="737">
          <cell r="A737">
            <v>1003488</v>
          </cell>
          <cell r="B737" t="str">
            <v>REVISE ENTRY IN SENIORITY PARKING L</v>
          </cell>
        </row>
        <row r="738">
          <cell r="A738">
            <v>1003491</v>
          </cell>
          <cell r="B738" t="str">
            <v>PURCHASE AND INSTALL 2 SODIUM LAMPS</v>
          </cell>
        </row>
        <row r="739">
          <cell r="A739">
            <v>1003494</v>
          </cell>
          <cell r="B739" t="str">
            <v>PURCHASE ONE VEROSOL BLIND, THREE O</v>
          </cell>
        </row>
        <row r="740">
          <cell r="A740">
            <v>1003495</v>
          </cell>
          <cell r="B740" t="str">
            <v>DISPLAY KITCHEN FOR SALES FLOOR</v>
          </cell>
        </row>
        <row r="741">
          <cell r="A741">
            <v>1003496</v>
          </cell>
          <cell r="B741" t="str">
            <v>LINCOLN CITY SIGN</v>
          </cell>
        </row>
        <row r="742">
          <cell r="A742">
            <v>1003498</v>
          </cell>
          <cell r="B742" t="str">
            <v>RELOCATE &amp; EXPAND DISPATCH OFFICE</v>
          </cell>
        </row>
        <row r="743">
          <cell r="A743">
            <v>1003499</v>
          </cell>
          <cell r="B743" t="str">
            <v>SALEM SIGN</v>
          </cell>
        </row>
        <row r="744">
          <cell r="A744">
            <v>1003501</v>
          </cell>
          <cell r="B744" t="str">
            <v>REMODEL WOMEN'S RESTROOM TO ADD SHO</v>
          </cell>
        </row>
        <row r="745">
          <cell r="A745">
            <v>1003502</v>
          </cell>
          <cell r="B745" t="str">
            <v>VEHICLE SHOWER STALL</v>
          </cell>
        </row>
        <row r="746">
          <cell r="A746">
            <v>1003503</v>
          </cell>
          <cell r="B746" t="str">
            <v>BACKFLOW PREVENTION DEVICE</v>
          </cell>
        </row>
        <row r="747">
          <cell r="A747">
            <v>1003504</v>
          </cell>
          <cell r="B747" t="str">
            <v>REMODEL 1ST FLOOR OF SERVICE CENTER</v>
          </cell>
        </row>
        <row r="748">
          <cell r="A748">
            <v>1003507</v>
          </cell>
          <cell r="B748" t="str">
            <v>AUTOMATED FUELING STATION</v>
          </cell>
        </row>
        <row r="749">
          <cell r="A749">
            <v>1003508</v>
          </cell>
          <cell r="B749" t="str">
            <v>CONSTRUCT TRUCK SHED IN SVC. CTR. L</v>
          </cell>
        </row>
        <row r="750">
          <cell r="A750">
            <v>1003509</v>
          </cell>
          <cell r="B750" t="str">
            <v>REPLACE AIR CONDITIONING SYSTEM</v>
          </cell>
        </row>
        <row r="751">
          <cell r="A751">
            <v>1003541</v>
          </cell>
          <cell r="B751" t="str">
            <v>1987 PLANT TRANSFERS</v>
          </cell>
        </row>
        <row r="752">
          <cell r="A752">
            <v>1003625</v>
          </cell>
          <cell r="B752" t="str">
            <v>REPLACE AIR CONDITIONING UNIT</v>
          </cell>
        </row>
        <row r="753">
          <cell r="A753">
            <v>1003626</v>
          </cell>
          <cell r="B753" t="str">
            <v>REPAVING &amp; SEALCOAT</v>
          </cell>
        </row>
        <row r="754">
          <cell r="A754">
            <v>1003629</v>
          </cell>
          <cell r="B754" t="str">
            <v>LANDSCAPE, INSTALL DRAINAGE, PLANT</v>
          </cell>
        </row>
        <row r="755">
          <cell r="A755">
            <v>1003630</v>
          </cell>
          <cell r="B755" t="str">
            <v>DOUBLE DOORS AT FRONT ENTRANCE</v>
          </cell>
        </row>
        <row r="756">
          <cell r="A756">
            <v>1003631</v>
          </cell>
          <cell r="B756" t="str">
            <v>REMODEL SHOWER RM.</v>
          </cell>
        </row>
        <row r="757">
          <cell r="A757">
            <v>1003632</v>
          </cell>
          <cell r="B757" t="str">
            <v>REPAVING &amp; SEALCOAT</v>
          </cell>
        </row>
        <row r="758">
          <cell r="A758">
            <v>1003633</v>
          </cell>
          <cell r="B758" t="str">
            <v>REROOFING</v>
          </cell>
        </row>
        <row r="759">
          <cell r="A759">
            <v>1003636</v>
          </cell>
          <cell r="B759" t="str">
            <v>DOUBLE DOOR AT FRONT ENTRANCE SVC.</v>
          </cell>
        </row>
        <row r="760">
          <cell r="A760">
            <v>1003638</v>
          </cell>
          <cell r="B760" t="str">
            <v>CATHODIC PROTECTION FOR EXISTING TA</v>
          </cell>
        </row>
        <row r="761">
          <cell r="A761">
            <v>1003640</v>
          </cell>
          <cell r="B761" t="str">
            <v>DESIGN &amp; INSTALL DRAINAGE SYSTEM</v>
          </cell>
        </row>
        <row r="762">
          <cell r="A762">
            <v>1003642</v>
          </cell>
          <cell r="B762" t="str">
            <v>INSTALL FIRE BARRIER</v>
          </cell>
        </row>
        <row r="763">
          <cell r="A763">
            <v>1003644</v>
          </cell>
          <cell r="B763" t="str">
            <v>REPAVING &amp; SEALCOAT</v>
          </cell>
        </row>
        <row r="764">
          <cell r="A764">
            <v>1003646</v>
          </cell>
          <cell r="B764" t="str">
            <v>REROOFING</v>
          </cell>
        </row>
        <row r="765">
          <cell r="A765">
            <v>1003771</v>
          </cell>
          <cell r="B765" t="str">
            <v>REMODEL SHOWER ROOM-N CST SVC CT</v>
          </cell>
        </row>
        <row r="766">
          <cell r="A766">
            <v>1003772</v>
          </cell>
          <cell r="B766" t="str">
            <v>CABINETS &amp; RACKS FOR NEW DIVIDRS</v>
          </cell>
        </row>
        <row r="767">
          <cell r="A767">
            <v>1003776</v>
          </cell>
          <cell r="B767" t="str">
            <v>REMOVE 2 ABANDONED FUEL TANKS</v>
          </cell>
        </row>
        <row r="768">
          <cell r="A768">
            <v>1003778</v>
          </cell>
          <cell r="B768" t="str">
            <v>PURCHASE-SHELVING FOR STOREROOM</v>
          </cell>
        </row>
        <row r="769">
          <cell r="A769">
            <v>1003779</v>
          </cell>
          <cell r="B769" t="str">
            <v>PURCHASE DIVIDER-LWV</v>
          </cell>
        </row>
        <row r="770">
          <cell r="A770">
            <v>1003780</v>
          </cell>
          <cell r="B770" t="str">
            <v>GROUNDS IMPROV-LINCOLN CITY</v>
          </cell>
        </row>
        <row r="771">
          <cell r="A771">
            <v>1003782</v>
          </cell>
          <cell r="B771" t="str">
            <v>REPLACE CARPETING IN DISTRCT OFF</v>
          </cell>
        </row>
        <row r="772">
          <cell r="A772">
            <v>1003783</v>
          </cell>
          <cell r="B772" t="str">
            <v>REPLACE FLOOR COVERING IN SALEM</v>
          </cell>
        </row>
        <row r="773">
          <cell r="A773">
            <v>1003785</v>
          </cell>
          <cell r="B773" t="str">
            <v>REPAVING &amp; REPROOFING</v>
          </cell>
        </row>
        <row r="774">
          <cell r="A774">
            <v>1003919</v>
          </cell>
          <cell r="B774" t="str">
            <v>PUBLIC ADDRESS SYSTEM-AMP,</v>
          </cell>
        </row>
        <row r="775">
          <cell r="A775">
            <v>1003922</v>
          </cell>
          <cell r="B775" t="str">
            <v>EXCAVATE BANK/INSTALL RETAINING</v>
          </cell>
        </row>
        <row r="776">
          <cell r="A776">
            <v>1003924</v>
          </cell>
          <cell r="B776" t="str">
            <v>VEHICLE WASH SYSTEM-EQUIPMENT</v>
          </cell>
        </row>
        <row r="777">
          <cell r="A777">
            <v>1003925</v>
          </cell>
          <cell r="B777" t="str">
            <v>ROOF MOUNTED AIR COND.-LWR</v>
          </cell>
        </row>
        <row r="778">
          <cell r="A778">
            <v>1003926</v>
          </cell>
          <cell r="B778" t="str">
            <v>MATERIALS/LABOR-DISPATCH WINDOW</v>
          </cell>
        </row>
        <row r="779">
          <cell r="A779">
            <v>1003927</v>
          </cell>
          <cell r="B779" t="str">
            <v>MATERIALS/LABOR REMODEL RESTRMS.</v>
          </cell>
        </row>
        <row r="780">
          <cell r="A780">
            <v>1003930</v>
          </cell>
          <cell r="B780" t="str">
            <v>REROOF PARKROSE SERVICE CTR</v>
          </cell>
        </row>
        <row r="781">
          <cell r="A781">
            <v>1003931</v>
          </cell>
          <cell r="B781" t="str">
            <v>ROOF &amp; SHEET METAL WORK-MT SCT</v>
          </cell>
        </row>
        <row r="782">
          <cell r="A782">
            <v>1003932</v>
          </cell>
          <cell r="B782" t="str">
            <v>RENOVATION-HOME CENTER APPL.SLS</v>
          </cell>
        </row>
        <row r="783">
          <cell r="A783">
            <v>1004213</v>
          </cell>
          <cell r="B783" t="str">
            <v>REMODEL CREDENZA DRAWER</v>
          </cell>
        </row>
        <row r="784">
          <cell r="A784">
            <v>1004214</v>
          </cell>
          <cell r="B784" t="str">
            <v>MODIFY CREDENZA DOOR-DON MILLER</v>
          </cell>
        </row>
        <row r="785">
          <cell r="A785">
            <v>1004215</v>
          </cell>
          <cell r="B785" t="str">
            <v>REMODEL CREDENZA-TILE DRAWERS-</v>
          </cell>
        </row>
        <row r="786">
          <cell r="A786">
            <v>1004216</v>
          </cell>
          <cell r="B786" t="str">
            <v>2 WALL ATTACHMENT BRACKET, 53"H</v>
          </cell>
        </row>
        <row r="787">
          <cell r="A787">
            <v>1004217</v>
          </cell>
          <cell r="B787" t="str">
            <v>PAVING &amp; ROOFING-1990</v>
          </cell>
        </row>
        <row r="788">
          <cell r="A788">
            <v>1004219</v>
          </cell>
          <cell r="B788" t="str">
            <v>2 KEYBOARD KEEPERS, NATURAL OAK</v>
          </cell>
        </row>
        <row r="789">
          <cell r="A789">
            <v>1004220</v>
          </cell>
          <cell r="B789" t="str">
            <v>BUILD CUSTOM CREDENZAS</v>
          </cell>
        </row>
        <row r="790">
          <cell r="A790">
            <v>1004221</v>
          </cell>
          <cell r="B790" t="str">
            <v>DRAWER PEDESTAL, STEELCASE</v>
          </cell>
        </row>
        <row r="791">
          <cell r="A791">
            <v>1004222</v>
          </cell>
          <cell r="B791" t="str">
            <v>REPLACE PANELS FOR NEW PLUMBING</v>
          </cell>
        </row>
        <row r="792">
          <cell r="A792">
            <v>1004223</v>
          </cell>
          <cell r="B792" t="str">
            <v>MOVE CASHIERS FROM HOME CENTER</v>
          </cell>
        </row>
        <row r="793">
          <cell r="A793">
            <v>1004224</v>
          </cell>
          <cell r="B793" t="str">
            <v>1 PANEL, 36"W X 53"H</v>
          </cell>
        </row>
        <row r="794">
          <cell r="A794">
            <v>1004225</v>
          </cell>
          <cell r="B794" t="str">
            <v>INSTALL 2 HOSPITAL-TYPE CUBICLE</v>
          </cell>
        </row>
        <row r="795">
          <cell r="A795">
            <v>1004226</v>
          </cell>
          <cell r="B795" t="str">
            <v>2 DRAWER PEDESTALS, 15"W X 30"D</v>
          </cell>
        </row>
        <row r="796">
          <cell r="A796">
            <v>1004227</v>
          </cell>
          <cell r="B796" t="str">
            <v>5 SHELVES, STEEL CASE, 45"W</v>
          </cell>
        </row>
        <row r="797">
          <cell r="A797">
            <v>1004228</v>
          </cell>
          <cell r="B797" t="str">
            <v>1 WORKSURFACE PACKAGE 30"D X</v>
          </cell>
        </row>
        <row r="798">
          <cell r="A798">
            <v>1004229</v>
          </cell>
          <cell r="B798" t="str">
            <v>8 INDUSTRIAL STEEL SHELVING-18"</v>
          </cell>
        </row>
        <row r="799">
          <cell r="A799">
            <v>1004230</v>
          </cell>
          <cell r="B799" t="str">
            <v>3 PANELS, 30"W X 53"H</v>
          </cell>
        </row>
        <row r="800">
          <cell r="A800">
            <v>1004231</v>
          </cell>
          <cell r="B800" t="str">
            <v>1 UNIT ASSEMBLY, 30"D X 60"W</v>
          </cell>
        </row>
        <row r="801">
          <cell r="A801">
            <v>1004232</v>
          </cell>
          <cell r="B801" t="str">
            <v>STEELCASE FURNITURE</v>
          </cell>
        </row>
        <row r="802">
          <cell r="A802">
            <v>1004233</v>
          </cell>
          <cell r="B802" t="str">
            <v>4 PANELS, 25"W X 53"H</v>
          </cell>
        </row>
        <row r="803">
          <cell r="A803">
            <v>1004234</v>
          </cell>
          <cell r="B803" t="str">
            <v>FOUR PIPE RACKS FOR 21' LENGTHS</v>
          </cell>
        </row>
        <row r="804">
          <cell r="A804">
            <v>1004235</v>
          </cell>
          <cell r="B804" t="str">
            <v>18 LINEAR FT OF WALL FOR NEW</v>
          </cell>
        </row>
        <row r="805">
          <cell r="A805">
            <v>1004236</v>
          </cell>
          <cell r="B805" t="str">
            <v>INSTALL 27 FT OF PANELED WALL</v>
          </cell>
        </row>
        <row r="806">
          <cell r="A806">
            <v>1004237</v>
          </cell>
          <cell r="B806" t="str">
            <v>1 LOT AURORA "THIN SHELF"</v>
          </cell>
        </row>
        <row r="807">
          <cell r="A807">
            <v>1004238</v>
          </cell>
          <cell r="B807" t="str">
            <v>UPGRADE AUDIO SYSTEM ON 4TH</v>
          </cell>
        </row>
        <row r="808">
          <cell r="A808">
            <v>1004239</v>
          </cell>
          <cell r="B808" t="str">
            <v>PREPARE COMPUTER DISASTER</v>
          </cell>
        </row>
        <row r="809">
          <cell r="A809">
            <v>1004240</v>
          </cell>
          <cell r="B809" t="str">
            <v>ONE PORTABLE SHOWER FACILITY</v>
          </cell>
        </row>
        <row r="810">
          <cell r="A810">
            <v>1004241</v>
          </cell>
          <cell r="B810" t="str">
            <v>INSTALL 15 LINEAR &amp; ONE DOOR</v>
          </cell>
        </row>
        <row r="811">
          <cell r="A811">
            <v>1004242</v>
          </cell>
          <cell r="B811" t="str">
            <v>INSTALL NEW CONDENER WATE PUMP</v>
          </cell>
        </row>
        <row r="812">
          <cell r="A812">
            <v>1004243</v>
          </cell>
          <cell r="B812" t="str">
            <v>STEELCASE FURNITURE</v>
          </cell>
        </row>
        <row r="813">
          <cell r="A813">
            <v>1004244</v>
          </cell>
          <cell r="B813" t="str">
            <v>STEELCASE FURNITURE FOR HUMAN</v>
          </cell>
        </row>
        <row r="814">
          <cell r="A814">
            <v>1004245</v>
          </cell>
          <cell r="B814" t="str">
            <v>MULTIPLE STEELCASE PANELS &amp;</v>
          </cell>
        </row>
        <row r="815">
          <cell r="A815">
            <v>1004246</v>
          </cell>
          <cell r="B815" t="str">
            <v>STEELCASE SYSTEMS FURNITURE</v>
          </cell>
        </row>
        <row r="816">
          <cell r="A816">
            <v>1004249</v>
          </cell>
          <cell r="B816" t="str">
            <v>CONSTRUCTION WORK CENTER AT</v>
          </cell>
        </row>
        <row r="817">
          <cell r="A817">
            <v>1004250</v>
          </cell>
          <cell r="B817" t="str">
            <v>CONSTRUCTION WORK CENTER AT</v>
          </cell>
        </row>
        <row r="818">
          <cell r="A818">
            <v>1004251</v>
          </cell>
          <cell r="B818" t="str">
            <v>CONSTRUCT TRAINING ROOM FOR</v>
          </cell>
        </row>
        <row r="819">
          <cell r="A819">
            <v>1004252</v>
          </cell>
          <cell r="B819" t="str">
            <v>7TH FLOOR REMODELING FOR MARKET</v>
          </cell>
        </row>
        <row r="820">
          <cell r="A820">
            <v>1004253</v>
          </cell>
          <cell r="B820" t="str">
            <v>PAVING &amp; ROOFING-1990</v>
          </cell>
        </row>
        <row r="821">
          <cell r="A821">
            <v>1004254</v>
          </cell>
          <cell r="B821" t="str">
            <v>RENOVATE EXLEY TO ACCOMODATE</v>
          </cell>
        </row>
        <row r="822">
          <cell r="A822">
            <v>1004495</v>
          </cell>
          <cell r="B822" t="str">
            <v>1991 ADDITIONAL CHARGES</v>
          </cell>
        </row>
        <row r="823">
          <cell r="A823">
            <v>1004497</v>
          </cell>
          <cell r="B823" t="str">
            <v>PROVIDE ARCHITECTURAL SERVICES</v>
          </cell>
        </row>
        <row r="824">
          <cell r="A824">
            <v>1004499</v>
          </cell>
          <cell r="B824" t="str">
            <v>PURCHASE/INSTALL 1 HEATING A/C</v>
          </cell>
        </row>
        <row r="825">
          <cell r="A825">
            <v>1004500</v>
          </cell>
          <cell r="B825" t="str">
            <v>INSTALL ACOUSTIC PANELS AT</v>
          </cell>
        </row>
        <row r="826">
          <cell r="A826">
            <v>1004501</v>
          </cell>
          <cell r="B826" t="str">
            <v>RENOVATION AT ONE PACIFIC SQUARE</v>
          </cell>
        </row>
        <row r="827">
          <cell r="A827">
            <v>1004502</v>
          </cell>
          <cell r="B827" t="str">
            <v>REMODEL FRONT ENTRY OF LINCOLN</v>
          </cell>
        </row>
        <row r="828">
          <cell r="A828">
            <v>1004503</v>
          </cell>
          <cell r="B828" t="str">
            <v>PAVING AND ROOFING WORK DONE AT</v>
          </cell>
        </row>
        <row r="829">
          <cell r="A829">
            <v>1004504</v>
          </cell>
          <cell r="B829" t="str">
            <v>REMODEL &amp; EXPAND THE EUGENE'S</v>
          </cell>
        </row>
        <row r="830">
          <cell r="A830">
            <v>1004506</v>
          </cell>
          <cell r="B830" t="str">
            <v>REMODEL COLEMAN BUILDING TO</v>
          </cell>
        </row>
        <row r="831">
          <cell r="A831">
            <v>1004507</v>
          </cell>
          <cell r="B831" t="str">
            <v>INSTALL 2 HEATING A/C UNITS AT</v>
          </cell>
        </row>
        <row r="832">
          <cell r="A832">
            <v>1004508</v>
          </cell>
          <cell r="B832" t="str">
            <v>REROOFING WORK @ SALEMS</v>
          </cell>
        </row>
        <row r="833">
          <cell r="A833">
            <v>1004509</v>
          </cell>
          <cell r="B833" t="str">
            <v>MONITORING/REMOVAL OF GASOLINE STOR</v>
          </cell>
        </row>
        <row r="834">
          <cell r="A834">
            <v>1004511</v>
          </cell>
          <cell r="B834" t="str">
            <v>PAVING AND ROOFING WORK DONE AT</v>
          </cell>
        </row>
        <row r="835">
          <cell r="A835">
            <v>1004512</v>
          </cell>
          <cell r="B835" t="str">
            <v>RENOVATION AT ONE PACIFIC SQUARE</v>
          </cell>
        </row>
        <row r="836">
          <cell r="A836">
            <v>1004514</v>
          </cell>
          <cell r="B836" t="str">
            <v>ENVIRONMENTAL CLEANUP AT CENTRAL</v>
          </cell>
        </row>
        <row r="837">
          <cell r="A837">
            <v>1004754</v>
          </cell>
          <cell r="B837" t="str">
            <v>REMODEL AND EXPAND DISPATCH AREA</v>
          </cell>
        </row>
        <row r="838">
          <cell r="A838">
            <v>1004755</v>
          </cell>
          <cell r="B838" t="str">
            <v>ONE 10'X 12' MINI STRUCTURE</v>
          </cell>
        </row>
        <row r="839">
          <cell r="A839">
            <v>1004756</v>
          </cell>
          <cell r="B839" t="str">
            <v>PAVING &amp; ROOFING PROGRAM</v>
          </cell>
        </row>
        <row r="840">
          <cell r="A840">
            <v>1004757</v>
          </cell>
          <cell r="B840" t="str">
            <v>100 KEYBOARD DRAWERS</v>
          </cell>
        </row>
        <row r="841">
          <cell r="A841">
            <v>1004758</v>
          </cell>
          <cell r="B841" t="str">
            <v>UPGRADE SOUND SYSTEM IN BOARD</v>
          </cell>
        </row>
        <row r="842">
          <cell r="A842">
            <v>1004759</v>
          </cell>
          <cell r="B842" t="str">
            <v>CHARGES S/B ER 36 W.O. 1391</v>
          </cell>
        </row>
        <row r="843">
          <cell r="A843">
            <v>1004760</v>
          </cell>
          <cell r="B843" t="str">
            <v>REMODEL HUMAN RESOURCES ON THE</v>
          </cell>
        </row>
        <row r="844">
          <cell r="A844">
            <v>1004763</v>
          </cell>
          <cell r="B844" t="str">
            <v>REPLACE CARPET IN ALL AREAS</v>
          </cell>
        </row>
        <row r="845">
          <cell r="A845">
            <v>1004764</v>
          </cell>
          <cell r="B845" t="str">
            <v>PAVING &amp; ROOFING PROGRAM</v>
          </cell>
        </row>
        <row r="846">
          <cell r="A846">
            <v>1004765</v>
          </cell>
          <cell r="B846" t="str">
            <v>MISC REMODELING THROUGHOUT THE</v>
          </cell>
        </row>
        <row r="847">
          <cell r="A847">
            <v>1004766</v>
          </cell>
          <cell r="B847" t="str">
            <v>NEW STORM DRAINS</v>
          </cell>
        </row>
        <row r="848">
          <cell r="A848">
            <v>1004767</v>
          </cell>
          <cell r="B848" t="str">
            <v>REMODEL HUMAN RESOURCES SECOND</v>
          </cell>
        </row>
        <row r="849">
          <cell r="A849">
            <v>1004770</v>
          </cell>
          <cell r="B849" t="str">
            <v>PAVING &amp; ROOFING PROGRAM</v>
          </cell>
        </row>
        <row r="850">
          <cell r="A850">
            <v>1004771</v>
          </cell>
          <cell r="B850" t="str">
            <v>SYSTEM COMPONENTS &amp; REMODELING</v>
          </cell>
        </row>
        <row r="851">
          <cell r="A851">
            <v>1004772</v>
          </cell>
          <cell r="B851" t="str">
            <v>ENVIRONMENTAL CLEANUP ASSOCIATED</v>
          </cell>
        </row>
        <row r="852">
          <cell r="A852">
            <v>1004979</v>
          </cell>
          <cell r="B852" t="str">
            <v>REPLACE CARPET</v>
          </cell>
        </row>
        <row r="853">
          <cell r="A853">
            <v>1004984</v>
          </cell>
          <cell r="B853" t="str">
            <v>1993 REMODELING</v>
          </cell>
        </row>
        <row r="854">
          <cell r="A854">
            <v>1004985</v>
          </cell>
          <cell r="B854" t="str">
            <v>REMODEL DISTRICT MANAGERS OFFICE</v>
          </cell>
        </row>
        <row r="855">
          <cell r="A855">
            <v>1004986</v>
          </cell>
          <cell r="B855" t="str">
            <v>ROOFING &amp; PAVING</v>
          </cell>
        </row>
        <row r="856">
          <cell r="A856">
            <v>1004988</v>
          </cell>
          <cell r="B856" t="str">
            <v>ADDITION TO SERVICE CENTER</v>
          </cell>
        </row>
        <row r="857">
          <cell r="A857">
            <v>1004989</v>
          </cell>
          <cell r="B857" t="str">
            <v>ROOFING &amp; PAVING</v>
          </cell>
        </row>
        <row r="858">
          <cell r="A858">
            <v>1004992</v>
          </cell>
          <cell r="B858" t="str">
            <v>1993 REMODELING</v>
          </cell>
        </row>
        <row r="859">
          <cell r="A859">
            <v>1004994</v>
          </cell>
          <cell r="B859" t="str">
            <v>LEAKAGE EQUIPMENT STORAGE</v>
          </cell>
        </row>
        <row r="860">
          <cell r="A860">
            <v>1004996</v>
          </cell>
          <cell r="B860" t="str">
            <v>ROOFING &amp; PAVING</v>
          </cell>
        </row>
        <row r="861">
          <cell r="A861">
            <v>1004999</v>
          </cell>
          <cell r="B861" t="str">
            <v>ADD 4' TO TRUCK GARAGE</v>
          </cell>
        </row>
        <row r="862">
          <cell r="A862">
            <v>1005003</v>
          </cell>
          <cell r="B862" t="str">
            <v>1993 REMODELING</v>
          </cell>
        </row>
        <row r="863">
          <cell r="A863">
            <v>1005010</v>
          </cell>
          <cell r="B863" t="str">
            <v>1993 REMODELING</v>
          </cell>
        </row>
        <row r="864">
          <cell r="A864">
            <v>1005023</v>
          </cell>
          <cell r="B864" t="str">
            <v>ROOFING &amp; PAVING</v>
          </cell>
        </row>
        <row r="865">
          <cell r="A865">
            <v>1005026</v>
          </cell>
          <cell r="B865" t="str">
            <v>1993 REMODELING</v>
          </cell>
        </row>
        <row r="866">
          <cell r="A866">
            <v>1005197</v>
          </cell>
          <cell r="B866" t="str">
            <v>ICE MACHINE, S/B IN ACCT 391.1</v>
          </cell>
        </row>
        <row r="867">
          <cell r="A867">
            <v>1005199</v>
          </cell>
          <cell r="B867" t="str">
            <v>REPLACE WATER MAIN</v>
          </cell>
        </row>
        <row r="868">
          <cell r="A868">
            <v>1005200</v>
          </cell>
          <cell r="B868" t="str">
            <v>ENVIR. CLEAN-UP 2ND &amp; FLANDERS</v>
          </cell>
        </row>
        <row r="869">
          <cell r="A869">
            <v>1005201</v>
          </cell>
          <cell r="B869" t="str">
            <v>LIGHTING ADDITIONS</v>
          </cell>
        </row>
        <row r="870">
          <cell r="A870">
            <v>1005203</v>
          </cell>
          <cell r="B870" t="str">
            <v>CEMS - VEHICLE WASH SLAB</v>
          </cell>
        </row>
        <row r="871">
          <cell r="A871">
            <v>1005206</v>
          </cell>
          <cell r="B871" t="str">
            <v>GAS FIRED HEATERS</v>
          </cell>
        </row>
        <row r="872">
          <cell r="A872">
            <v>1005208</v>
          </cell>
          <cell r="B872" t="str">
            <v>VEHICLE WASH SYSTEM/RECYCLER</v>
          </cell>
        </row>
        <row r="873">
          <cell r="A873">
            <v>1005210</v>
          </cell>
          <cell r="B873" t="str">
            <v>NEW CARPET</v>
          </cell>
        </row>
        <row r="874">
          <cell r="A874">
            <v>1005213</v>
          </cell>
          <cell r="B874" t="str">
            <v>ROOF ON COLEMAN BUILDING</v>
          </cell>
        </row>
        <row r="875">
          <cell r="A875">
            <v>1005214</v>
          </cell>
          <cell r="B875" t="str">
            <v>VEHICLE WASH SYSTEM/RECYCLER</v>
          </cell>
        </row>
        <row r="876">
          <cell r="A876">
            <v>1005215</v>
          </cell>
          <cell r="B876" t="str">
            <v>INSTALL ABOVE GROUND FUEL TANKS</v>
          </cell>
        </row>
        <row r="877">
          <cell r="A877">
            <v>1005216</v>
          </cell>
          <cell r="B877" t="str">
            <v>VEHICLE WASH SYSTEM/RECYCLER</v>
          </cell>
        </row>
        <row r="878">
          <cell r="A878">
            <v>1005218</v>
          </cell>
          <cell r="B878" t="str">
            <v>ALBANY REMODEL</v>
          </cell>
        </row>
        <row r="879">
          <cell r="A879">
            <v>1005219</v>
          </cell>
          <cell r="B879" t="str">
            <v>12,000 SQ FT ADTL. PARKING</v>
          </cell>
        </row>
        <row r="880">
          <cell r="A880">
            <v>1005220</v>
          </cell>
          <cell r="B880" t="str">
            <v>ELEC. UPGRADE ON LIGHTING SYSTEM</v>
          </cell>
        </row>
        <row r="881">
          <cell r="A881">
            <v>1005221</v>
          </cell>
          <cell r="B881" t="str">
            <v>VEHICLE WASH SYSTEM/RECYCLER</v>
          </cell>
        </row>
        <row r="882">
          <cell r="A882">
            <v>1005412</v>
          </cell>
          <cell r="B882" t="str">
            <v>GARAGE DEMOLITION</v>
          </cell>
        </row>
        <row r="883">
          <cell r="A883">
            <v>1005413</v>
          </cell>
          <cell r="B883" t="str">
            <v>FACILITIES MGT/UPGRADE PARKING LOT</v>
          </cell>
        </row>
        <row r="884">
          <cell r="A884">
            <v>1005414</v>
          </cell>
          <cell r="B884" t="str">
            <v>ENVIRONMENTAL/ABOVE GROUND WASTE OI</v>
          </cell>
        </row>
        <row r="885">
          <cell r="A885">
            <v>1005415</v>
          </cell>
          <cell r="B885" t="str">
            <v>TRANSPORTATION/ABOVE GAS/DIESEL FUE</v>
          </cell>
        </row>
        <row r="886">
          <cell r="A886">
            <v>1005416</v>
          </cell>
          <cell r="B886" t="str">
            <v>ASPHALT MT SCOTT</v>
          </cell>
        </row>
        <row r="887">
          <cell r="A887">
            <v>1005417</v>
          </cell>
          <cell r="B887" t="str">
            <v>MEN'S ROOM HEATER</v>
          </cell>
        </row>
        <row r="888">
          <cell r="A888">
            <v>1005418</v>
          </cell>
          <cell r="B888" t="str">
            <v>ENVIRONMENTAL/ABOVE GROUND WASTE OI</v>
          </cell>
        </row>
        <row r="889">
          <cell r="A889">
            <v>1005419</v>
          </cell>
          <cell r="B889" t="str">
            <v>ENVIRONMENTAL/SEWER HOOK-UP</v>
          </cell>
        </row>
        <row r="890">
          <cell r="A890">
            <v>1005423</v>
          </cell>
          <cell r="B890" t="str">
            <v>REFUND ON LIGHTING UPGRADE</v>
          </cell>
        </row>
        <row r="891">
          <cell r="A891">
            <v>1005424</v>
          </cell>
          <cell r="B891" t="str">
            <v>DOUBLE GLASS DOOR FOR SALEM</v>
          </cell>
        </row>
        <row r="892">
          <cell r="A892">
            <v>1005425</v>
          </cell>
          <cell r="B892" t="str">
            <v>REPLACE FLOORING IN WRITE UP ROOM &amp;</v>
          </cell>
        </row>
        <row r="893">
          <cell r="A893">
            <v>1005426</v>
          </cell>
          <cell r="B893" t="str">
            <v>ENVIRONMENTAL/ABOVE GROUND WASTE OI</v>
          </cell>
        </row>
        <row r="894">
          <cell r="A894">
            <v>1005427</v>
          </cell>
          <cell r="B894" t="str">
            <v>TRENCH AT SALEM</v>
          </cell>
        </row>
        <row r="895">
          <cell r="A895">
            <v>1005428</v>
          </cell>
          <cell r="B895" t="str">
            <v>ADD 3 NEW WORKSTATIONS</v>
          </cell>
        </row>
        <row r="896">
          <cell r="A896">
            <v>1005429</v>
          </cell>
          <cell r="B896" t="str">
            <v>CHERRY ELECTRIC/LIGHTING RETROFIT F</v>
          </cell>
        </row>
        <row r="897">
          <cell r="A897">
            <v>1005430</v>
          </cell>
          <cell r="B897" t="str">
            <v>REPLACE 40T AIR CONDITIONING UNIT</v>
          </cell>
        </row>
        <row r="898">
          <cell r="A898">
            <v>1005431</v>
          </cell>
          <cell r="B898" t="str">
            <v>TRANSPORTATION/ABOVE GAS/DIESEL FUE</v>
          </cell>
        </row>
        <row r="899">
          <cell r="A899">
            <v>1005438</v>
          </cell>
          <cell r="B899" t="str">
            <v>WADSWORTH ELECTRIC/NEW LIGHTING &amp; O</v>
          </cell>
        </row>
        <row r="900">
          <cell r="A900">
            <v>1005439</v>
          </cell>
          <cell r="B900" t="str">
            <v>GARAGE UNIT HEATER</v>
          </cell>
        </row>
        <row r="901">
          <cell r="A901">
            <v>1005440</v>
          </cell>
          <cell r="B901" t="str">
            <v>ICE MACHINE LINCOLN CITY</v>
          </cell>
        </row>
        <row r="902">
          <cell r="A902">
            <v>1005441</v>
          </cell>
          <cell r="B902" t="str">
            <v>LIGHTING RETRO LIN CITY</v>
          </cell>
        </row>
        <row r="903">
          <cell r="A903">
            <v>1005442</v>
          </cell>
          <cell r="B903" t="str">
            <v>UPGRADE LIGHTING</v>
          </cell>
        </row>
        <row r="904">
          <cell r="A904">
            <v>1005447</v>
          </cell>
          <cell r="B904" t="str">
            <v>ROOFING AT COLMAN BLDG.</v>
          </cell>
        </row>
        <row r="905">
          <cell r="A905">
            <v>1005448</v>
          </cell>
          <cell r="B905" t="str">
            <v>ASPHALT/APPLIANCE CENTER PARKING LO</v>
          </cell>
        </row>
        <row r="906">
          <cell r="A906">
            <v>1005495</v>
          </cell>
          <cell r="B906" t="str">
            <v>FUELING STATION DECOMISSIONING</v>
          </cell>
        </row>
        <row r="907">
          <cell r="A907">
            <v>1005496</v>
          </cell>
          <cell r="B907" t="str">
            <v>WASH WATER RECYCLE SYSTEM</v>
          </cell>
        </row>
        <row r="908">
          <cell r="A908">
            <v>1005667</v>
          </cell>
          <cell r="B908" t="str">
            <v>ABOVE GROUND DIESEL FUEL TANK</v>
          </cell>
        </row>
        <row r="909">
          <cell r="A909">
            <v>1005668</v>
          </cell>
          <cell r="B909" t="str">
            <v>EXTEND ASPHALT PARKING AREA</v>
          </cell>
        </row>
        <row r="910">
          <cell r="A910">
            <v>1005669</v>
          </cell>
          <cell r="B910" t="str">
            <v>REMODEL ENGINEERING WORK AREA</v>
          </cell>
        </row>
        <row r="911">
          <cell r="A911">
            <v>1005670</v>
          </cell>
          <cell r="B911" t="str">
            <v>ABOVE GROUND FUEL TANKS</v>
          </cell>
        </row>
        <row r="912">
          <cell r="A912">
            <v>1005671</v>
          </cell>
          <cell r="B912" t="str">
            <v>RE-PAVE ROAD &amp; DRIVEWAY</v>
          </cell>
        </row>
        <row r="913">
          <cell r="A913">
            <v>1005672</v>
          </cell>
          <cell r="B913" t="str">
            <v>EXPAND STORAGE SHED</v>
          </cell>
        </row>
        <row r="914">
          <cell r="A914">
            <v>1005673</v>
          </cell>
          <cell r="B914" t="str">
            <v>NEW GRAVEL PARKING LOT</v>
          </cell>
        </row>
        <row r="915">
          <cell r="A915">
            <v>1005674</v>
          </cell>
          <cell r="B915" t="str">
            <v>YARD POLES &amp; LIGHTS</v>
          </cell>
        </row>
        <row r="916">
          <cell r="A916">
            <v>1005675</v>
          </cell>
          <cell r="B916" t="str">
            <v>CARPET FOR OFFICE &amp; AUDITORIUM</v>
          </cell>
        </row>
        <row r="917">
          <cell r="A917">
            <v>1005676</v>
          </cell>
          <cell r="B917" t="str">
            <v>REMODEL FOR ENGINEERING</v>
          </cell>
        </row>
        <row r="918">
          <cell r="A918">
            <v>1005677</v>
          </cell>
          <cell r="B918" t="str">
            <v>FIRE SPRINKLER-FLO MONITOR SYS</v>
          </cell>
        </row>
        <row r="919">
          <cell r="A919">
            <v>1005678</v>
          </cell>
          <cell r="B919" t="str">
            <v>INFRA-RED HEATING SYS</v>
          </cell>
        </row>
        <row r="920">
          <cell r="A920">
            <v>1005694</v>
          </cell>
          <cell r="B920" t="str">
            <v>ENLARGE APPLIANCE STOREROOM</v>
          </cell>
        </row>
        <row r="921">
          <cell r="A921">
            <v>1005695</v>
          </cell>
          <cell r="B921" t="str">
            <v>ABOVE GROUND FUEL TANKS</v>
          </cell>
        </row>
        <row r="922">
          <cell r="A922">
            <v>1005696</v>
          </cell>
          <cell r="B922" t="str">
            <v>REMODEL KITCHEN</v>
          </cell>
        </row>
        <row r="923">
          <cell r="A923">
            <v>1005697</v>
          </cell>
          <cell r="B923" t="str">
            <v>NEW SUPERVISORS OFFICE &amp; STAIRWAY</v>
          </cell>
        </row>
        <row r="924">
          <cell r="A924">
            <v>1005699</v>
          </cell>
          <cell r="B924" t="str">
            <v>STORE-ROOM HEATER</v>
          </cell>
        </row>
        <row r="925">
          <cell r="A925">
            <v>1005700</v>
          </cell>
          <cell r="B925" t="str">
            <v>REPLACE ROOF</v>
          </cell>
        </row>
        <row r="926">
          <cell r="A926">
            <v>1005701</v>
          </cell>
          <cell r="B926" t="str">
            <v>ABOVE GROUND FUEL TANKS</v>
          </cell>
        </row>
        <row r="927">
          <cell r="A927">
            <v>1005702</v>
          </cell>
          <cell r="B927" t="str">
            <v>RE-SURFACE PARKING LOT</v>
          </cell>
        </row>
        <row r="928">
          <cell r="A928">
            <v>1006026</v>
          </cell>
          <cell r="B928" t="str">
            <v>VANCOUVER OFFICE</v>
          </cell>
        </row>
        <row r="929">
          <cell r="A929">
            <v>1006027</v>
          </cell>
          <cell r="B929" t="str">
            <v>VANCOUVER GARAGE</v>
          </cell>
        </row>
        <row r="930">
          <cell r="A930">
            <v>1006028</v>
          </cell>
          <cell r="B930" t="str">
            <v>VANCOUVER STORAGE</v>
          </cell>
        </row>
        <row r="931">
          <cell r="A931">
            <v>1006029</v>
          </cell>
          <cell r="B931" t="str">
            <v>DISASTER RESPONSE &amp; RECOVERY PROGRA</v>
          </cell>
        </row>
        <row r="932">
          <cell r="A932">
            <v>1006030</v>
          </cell>
          <cell r="B932" t="str">
            <v>C/O 1996 SELECTRON FENCE ALARM AT M</v>
          </cell>
        </row>
        <row r="933">
          <cell r="A933">
            <v>1006031</v>
          </cell>
          <cell r="B933" t="str">
            <v>NEW HEAT SYSTEM FOR GARAGE - MT. SC</v>
          </cell>
        </row>
        <row r="934">
          <cell r="A934">
            <v>1006032</v>
          </cell>
          <cell r="B934" t="str">
            <v>1997 Addition Sunset SVC CTR</v>
          </cell>
        </row>
        <row r="935">
          <cell r="A935">
            <v>1006033</v>
          </cell>
          <cell r="B935" t="str">
            <v>1997 Addition Sunset SVC CTR</v>
          </cell>
        </row>
        <row r="936">
          <cell r="A936">
            <v>1006034</v>
          </cell>
          <cell r="B936" t="str">
            <v>DEV. WEST SD OF SUNSET PROPERTY-asp</v>
          </cell>
        </row>
        <row r="937">
          <cell r="A937">
            <v>1006035</v>
          </cell>
          <cell r="B937" t="str">
            <v>ROOFING &amp; PAVING - MT. SCOTT SERVIC</v>
          </cell>
        </row>
        <row r="938">
          <cell r="A938">
            <v>1006036</v>
          </cell>
          <cell r="B938" t="str">
            <v>C/O FIRE SPRINKLER DETECT SYSTEM SA</v>
          </cell>
        </row>
        <row r="939">
          <cell r="A939">
            <v>1006037</v>
          </cell>
          <cell r="B939" t="str">
            <v>PH 2 FIRE DET AND VOICE EVAC SYSTEM</v>
          </cell>
        </row>
        <row r="940">
          <cell r="A940">
            <v>1006038</v>
          </cell>
          <cell r="B940" t="str">
            <v>NEW HEAT SYSTEM FOR GARAGE - SALEM</v>
          </cell>
        </row>
        <row r="941">
          <cell r="A941">
            <v>1006039</v>
          </cell>
          <cell r="B941" t="str">
            <v>INSTALL ROOF DRAINS SALEM/ANDERSON</v>
          </cell>
        </row>
        <row r="942">
          <cell r="A942">
            <v>1006040</v>
          </cell>
          <cell r="B942" t="str">
            <v>SALEM SAND/GRAVEL RESURF ASPHALT SA</v>
          </cell>
        </row>
        <row r="943">
          <cell r="A943">
            <v>1006041</v>
          </cell>
          <cell r="B943" t="str">
            <v>OFFICE SP PLAN REDESIGN SALEM</v>
          </cell>
        </row>
        <row r="944">
          <cell r="A944">
            <v>1006042</v>
          </cell>
          <cell r="B944" t="str">
            <v>STEEL CASE PANELS FOR SALEM AUDITOR</v>
          </cell>
        </row>
        <row r="945">
          <cell r="A945">
            <v>1006051</v>
          </cell>
          <cell r="B945" t="str">
            <v>ENLARGE APPLIANCE STOREROOM/BUILT N</v>
          </cell>
        </row>
        <row r="946">
          <cell r="A946">
            <v>1006052</v>
          </cell>
          <cell r="B946" t="str">
            <v>ABOVE GROUND FUEL TANKS/FUELING STN</v>
          </cell>
        </row>
        <row r="947">
          <cell r="A947">
            <v>1006053</v>
          </cell>
          <cell r="B947" t="str">
            <v>HVAC/ LOCKER ROOM GAS PACK</v>
          </cell>
        </row>
        <row r="948">
          <cell r="A948">
            <v>1006054</v>
          </cell>
          <cell r="B948" t="str">
            <v>C/O - MCGRAWS FLOORING/CARPETING AS</v>
          </cell>
        </row>
        <row r="949">
          <cell r="A949">
            <v>1006056</v>
          </cell>
          <cell r="B949" t="str">
            <v>NEW EXTERIOR SIGN - CENTRAL COAST</v>
          </cell>
        </row>
        <row r="950">
          <cell r="A950">
            <v>1006057</v>
          </cell>
          <cell r="B950" t="str">
            <v>PRICE CONST/EXT STORM DRAIN LINC CI</v>
          </cell>
        </row>
        <row r="951">
          <cell r="A951">
            <v>1006058</v>
          </cell>
          <cell r="B951" t="str">
            <v>1997 Addition NE SVC CTR</v>
          </cell>
        </row>
        <row r="952">
          <cell r="A952">
            <v>1006059</v>
          </cell>
          <cell r="B952" t="str">
            <v>ABOVE GROUND FUEL TANKS - PARKROSE</v>
          </cell>
        </row>
        <row r="953">
          <cell r="A953">
            <v>1006060</v>
          </cell>
          <cell r="B953" t="str">
            <v>KITCHENETTE IN WRITE UP ROOM - PARK</v>
          </cell>
        </row>
        <row r="954">
          <cell r="A954">
            <v>1006061</v>
          </cell>
          <cell r="B954" t="str">
            <v>MARKMAN HEATER STORE RM - PARKROSE</v>
          </cell>
        </row>
        <row r="955">
          <cell r="A955">
            <v>1006282</v>
          </cell>
          <cell r="B955" t="str">
            <v>EOS - SHED FOR AEROSOL CAN DEPRESSU</v>
          </cell>
        </row>
        <row r="956">
          <cell r="A956">
            <v>1006283</v>
          </cell>
          <cell r="B956" t="str">
            <v>DISTRICT/SERVICE CENTER SIGN</v>
          </cell>
        </row>
        <row r="957">
          <cell r="A957">
            <v>1006284</v>
          </cell>
          <cell r="B957" t="str">
            <v>EOS - SHED FOR BATTERY CONTAINMENT</v>
          </cell>
        </row>
        <row r="958">
          <cell r="A958">
            <v>1006285</v>
          </cell>
          <cell r="B958" t="str">
            <v>EOS - SHED FOR AEROSOL CAN DEPRESSU</v>
          </cell>
        </row>
        <row r="959">
          <cell r="A959">
            <v>1006286</v>
          </cell>
          <cell r="B959" t="str">
            <v>EXPANSION OF OFFICE FACILITIES</v>
          </cell>
        </row>
        <row r="960">
          <cell r="A960">
            <v>1006287</v>
          </cell>
          <cell r="B960" t="str">
            <v>SUNSET SERVICE CENTER REMODEL</v>
          </cell>
        </row>
        <row r="961">
          <cell r="A961">
            <v>1006288</v>
          </cell>
          <cell r="B961" t="str">
            <v>GRADING,PAVING PKG LOT &amp; FENCE-Dist</v>
          </cell>
        </row>
        <row r="962">
          <cell r="A962">
            <v>1006289</v>
          </cell>
          <cell r="B962" t="str">
            <v>EXPANSION OF OFFICE FACILITIES -Sun</v>
          </cell>
        </row>
        <row r="963">
          <cell r="A963">
            <v>1006290</v>
          </cell>
          <cell r="B963" t="str">
            <v>DISTRICT/SERVICE CENTER SIGN</v>
          </cell>
        </row>
        <row r="964">
          <cell r="A964">
            <v>1006291</v>
          </cell>
          <cell r="B964" t="str">
            <v>REMODEL - Sunset Service Center</v>
          </cell>
        </row>
        <row r="965">
          <cell r="A965">
            <v>1006292</v>
          </cell>
          <cell r="B965" t="str">
            <v>1998 ADDITION SUNSET SERVICE CENTER</v>
          </cell>
        </row>
        <row r="966">
          <cell r="A966">
            <v>1006294</v>
          </cell>
          <cell r="B966" t="str">
            <v>ELECT.ACCESS CTRL GATES - Lower Wil</v>
          </cell>
        </row>
        <row r="967">
          <cell r="A967">
            <v>1006295</v>
          </cell>
          <cell r="B967" t="str">
            <v>SHED FOR AEROSOL CAN DEPRESSURIZER</v>
          </cell>
        </row>
        <row r="968">
          <cell r="A968">
            <v>1006296</v>
          </cell>
          <cell r="B968" t="str">
            <v>THERMAL SUPPLY/ICE MACHINE AT SALEM</v>
          </cell>
        </row>
        <row r="969">
          <cell r="A969">
            <v>1006297</v>
          </cell>
          <cell r="B969" t="str">
            <v>DISTRICT/SERVICE CENTER SIGN</v>
          </cell>
        </row>
        <row r="970">
          <cell r="A970">
            <v>1006306</v>
          </cell>
          <cell r="B970" t="str">
            <v>REMODEL WRITE UP ROOM - Eugene Dist</v>
          </cell>
        </row>
        <row r="971">
          <cell r="A971">
            <v>1006307</v>
          </cell>
          <cell r="B971" t="str">
            <v>EOS - SHED FOR AEROSOL CAN DEPRESSU</v>
          </cell>
        </row>
        <row r="972">
          <cell r="A972">
            <v>1006308</v>
          </cell>
          <cell r="B972" t="str">
            <v>DISTRICT/SERVICE CENTER SIGN</v>
          </cell>
        </row>
        <row r="973">
          <cell r="A973">
            <v>1006309</v>
          </cell>
          <cell r="B973" t="str">
            <v>ENLARGE OFFICE AREA/FRONT COUNTER -</v>
          </cell>
        </row>
        <row r="974">
          <cell r="A974">
            <v>1006311</v>
          </cell>
          <cell r="B974" t="str">
            <v>NEW EXTERIOR SIGN - CENTRAL COAST</v>
          </cell>
        </row>
        <row r="975">
          <cell r="A975">
            <v>1006312</v>
          </cell>
          <cell r="B975" t="str">
            <v>DISTRICT/SERVICE CENTER SIGN</v>
          </cell>
        </row>
        <row r="976">
          <cell r="A976">
            <v>1006313</v>
          </cell>
          <cell r="B976" t="str">
            <v>EOS-SHED FOR AEROSOL CAN DEPRESSURI</v>
          </cell>
        </row>
        <row r="977">
          <cell r="A977">
            <v>1006314</v>
          </cell>
          <cell r="B977" t="str">
            <v>EXPANSION OF OFFICE FACILITIES -Par</v>
          </cell>
        </row>
        <row r="978">
          <cell r="A978">
            <v>1006315</v>
          </cell>
          <cell r="B978" t="str">
            <v>DISTRIBUTION - INSTALL METAL SHED -</v>
          </cell>
        </row>
        <row r="979">
          <cell r="A979">
            <v>1006317</v>
          </cell>
          <cell r="B979" t="str">
            <v>DISTRICT/SERVICE CENTER SIGN</v>
          </cell>
        </row>
        <row r="980">
          <cell r="A980">
            <v>1006318</v>
          </cell>
          <cell r="B980" t="str">
            <v>HAZEL DELL SECURITY SYSTEM (8111)</v>
          </cell>
        </row>
        <row r="981">
          <cell r="A981">
            <v>1006374</v>
          </cell>
          <cell r="B981" t="str">
            <v>SALEM</v>
          </cell>
        </row>
        <row r="982">
          <cell r="A982">
            <v>1006376</v>
          </cell>
          <cell r="B982" t="str">
            <v>H.V.A.C. MT SCOTT</v>
          </cell>
        </row>
        <row r="983">
          <cell r="A983">
            <v>1006383</v>
          </cell>
          <cell r="B983" t="str">
            <v>COOS BAY EXPANSION</v>
          </cell>
        </row>
        <row r="984">
          <cell r="A984">
            <v>1006385</v>
          </cell>
          <cell r="B984" t="str">
            <v>HOMELAND SECURITY</v>
          </cell>
        </row>
        <row r="985">
          <cell r="A985">
            <v>1006389</v>
          </cell>
          <cell r="B985" t="str">
            <v>CONV ALTDESC: 00002028</v>
          </cell>
        </row>
        <row r="986">
          <cell r="A986">
            <v>1006397</v>
          </cell>
          <cell r="B986" t="str">
            <v>CONV ALTDESC: 00002013</v>
          </cell>
        </row>
        <row r="987">
          <cell r="A987">
            <v>1006412</v>
          </cell>
          <cell r="B987" t="str">
            <v>LAND PURCHASES - VANCOUVER PROPERTY</v>
          </cell>
        </row>
        <row r="988">
          <cell r="A988">
            <v>1006413</v>
          </cell>
          <cell r="B988" t="str">
            <v>ROOF REPLACEMENT EUGENE</v>
          </cell>
        </row>
        <row r="989">
          <cell r="A989">
            <v>1006415</v>
          </cell>
          <cell r="B989" t="str">
            <v>FIRE DETECTION SYSTEM-EUGENE</v>
          </cell>
        </row>
        <row r="990">
          <cell r="A990">
            <v>1006422</v>
          </cell>
          <cell r="B990" t="str">
            <v>CARRYOVERS</v>
          </cell>
        </row>
        <row r="991">
          <cell r="A991">
            <v>1006439</v>
          </cell>
          <cell r="B991" t="str">
            <v>INTERIOR PAINTING-LINCOLN CITY</v>
          </cell>
        </row>
        <row r="992">
          <cell r="A992">
            <v>1006451</v>
          </cell>
          <cell r="B992" t="str">
            <v>CONV ALTDESC: 00002051</v>
          </cell>
        </row>
        <row r="993">
          <cell r="A993">
            <v>1006464</v>
          </cell>
          <cell r="B993" t="str">
            <v>EUGENE</v>
          </cell>
        </row>
        <row r="994">
          <cell r="A994">
            <v>1006492</v>
          </cell>
          <cell r="B994" t="str">
            <v>HOMELAND SECURITY</v>
          </cell>
        </row>
        <row r="995">
          <cell r="A995">
            <v>1006533</v>
          </cell>
          <cell r="B995" t="str">
            <v>CONV ALT DESC.</v>
          </cell>
        </row>
        <row r="996">
          <cell r="A996">
            <v>1006536</v>
          </cell>
          <cell r="B996" t="str">
            <v>SUNSET</v>
          </cell>
        </row>
        <row r="997">
          <cell r="A997">
            <v>1006537</v>
          </cell>
          <cell r="B997" t="str">
            <v>EUGENE DISTRICT OFFICE - APPL STORA</v>
          </cell>
        </row>
        <row r="998">
          <cell r="A998">
            <v>1006538</v>
          </cell>
          <cell r="B998" t="str">
            <v>EUGENE DIST OFFICE - RELOCATE CYCLO</v>
          </cell>
        </row>
        <row r="999">
          <cell r="A999">
            <v>1006539</v>
          </cell>
          <cell r="B999" t="str">
            <v>LINCOLN CITY DIST - SINKS AND COUNT</v>
          </cell>
        </row>
        <row r="1000">
          <cell r="A1000">
            <v>1006540</v>
          </cell>
          <cell r="B1000" t="str">
            <v>SALEM - MODULAR OFFICE BUILDING</v>
          </cell>
        </row>
        <row r="1001">
          <cell r="A1001">
            <v>1006541</v>
          </cell>
          <cell r="B1001" t="str">
            <v>EUGENE - LEE BUILT NEW A/C</v>
          </cell>
        </row>
        <row r="1002">
          <cell r="A1002">
            <v>1006543</v>
          </cell>
          <cell r="B1002" t="str">
            <v>SALEM - DISTRICT OFFICE REMODEL</v>
          </cell>
        </row>
        <row r="1003">
          <cell r="A1003">
            <v>1006544</v>
          </cell>
          <cell r="B1003" t="str">
            <v>EUGENE - NEW ROOF GAS PAC</v>
          </cell>
        </row>
        <row r="1004">
          <cell r="A1004">
            <v>1006545</v>
          </cell>
          <cell r="B1004" t="str">
            <v>LINCOLN CITY - NEW ICE MACHINE</v>
          </cell>
        </row>
        <row r="1005">
          <cell r="A1005">
            <v>1006546</v>
          </cell>
          <cell r="B1005" t="str">
            <v>ALBANY A/C UNIT</v>
          </cell>
        </row>
        <row r="1006">
          <cell r="A1006">
            <v>1006547</v>
          </cell>
          <cell r="B1006" t="str">
            <v>HVAC MT SCOTT</v>
          </cell>
        </row>
        <row r="1007">
          <cell r="A1007">
            <v>1006548</v>
          </cell>
          <cell r="B1007" t="str">
            <v>LINCOLN CITY NEW DOORS</v>
          </cell>
        </row>
        <row r="1008">
          <cell r="A1008">
            <v>1006642</v>
          </cell>
          <cell r="B1008" t="str">
            <v>CONV ALTDESC: 00000000</v>
          </cell>
        </row>
        <row r="1009">
          <cell r="A1009">
            <v>1006646</v>
          </cell>
          <cell r="B1009" t="str">
            <v>ROUNDING ADJUSTMENT</v>
          </cell>
        </row>
        <row r="1010">
          <cell r="A1010">
            <v>1006647</v>
          </cell>
          <cell r="B1010" t="str">
            <v>ROUNDING ADJUSTMENT</v>
          </cell>
        </row>
        <row r="1011">
          <cell r="A1011">
            <v>1006704</v>
          </cell>
          <cell r="B1011" t="str">
            <v>RECLASS 1999 ADDITION TO WA</v>
          </cell>
        </row>
        <row r="1012">
          <cell r="A1012">
            <v>1006729</v>
          </cell>
          <cell r="B1012" t="str">
            <v>NEW WATER LINES SUNSET</v>
          </cell>
        </row>
        <row r="1013">
          <cell r="A1013">
            <v>1006730</v>
          </cell>
          <cell r="B1013" t="str">
            <v>FILE CABINETS SUNSET</v>
          </cell>
        </row>
        <row r="1014">
          <cell r="A1014">
            <v>1006731</v>
          </cell>
          <cell r="B1014" t="str">
            <v>SITE IMPROVEMENTS SUNSET</v>
          </cell>
        </row>
        <row r="1015">
          <cell r="A1015">
            <v>1006732</v>
          </cell>
          <cell r="B1015" t="str">
            <v>ICE MACHINE MT SCOTT</v>
          </cell>
        </row>
        <row r="1016">
          <cell r="A1016">
            <v>1006733</v>
          </cell>
          <cell r="B1016" t="str">
            <v>DDC CONTROLS (HVAC) - SALEM</v>
          </cell>
        </row>
        <row r="1017">
          <cell r="A1017">
            <v>1006734</v>
          </cell>
          <cell r="B1017" t="str">
            <v>HOT WATER TANK STORAGE - SALEM</v>
          </cell>
        </row>
        <row r="1018">
          <cell r="A1018">
            <v>1006735</v>
          </cell>
          <cell r="B1018" t="str">
            <v>FENCE SLATS (OLD TACO BELL) - SALEM</v>
          </cell>
        </row>
        <row r="1019">
          <cell r="A1019">
            <v>1006736</v>
          </cell>
          <cell r="B1019" t="str">
            <v>2ND FLOOR OFFICE BUILDING REMODEL -</v>
          </cell>
        </row>
        <row r="1020">
          <cell r="A1020">
            <v>1006737</v>
          </cell>
          <cell r="B1020" t="str">
            <v>REMOVE AND REPLACE TWO COMPRESSORS</v>
          </cell>
        </row>
        <row r="1021">
          <cell r="A1021">
            <v>1006738</v>
          </cell>
          <cell r="B1021" t="str">
            <v>REPLACE AIR COMPRESSOR IN AIR CONDI</v>
          </cell>
        </row>
        <row r="1022">
          <cell r="A1022">
            <v>1006739</v>
          </cell>
          <cell r="B1022" t="str">
            <v>2ND FLR OFFICE BLDG REMODEL - SALEM</v>
          </cell>
        </row>
        <row r="1023">
          <cell r="A1023">
            <v>1006746</v>
          </cell>
          <cell r="B1023" t="str">
            <v>CARPET EMPLOYEE PUBLIC MEETING ROOM</v>
          </cell>
        </row>
        <row r="1024">
          <cell r="A1024">
            <v>1006747</v>
          </cell>
          <cell r="B1024" t="str">
            <v>OFFICE SPACE FOR MARKETING SUPERVIS</v>
          </cell>
        </row>
        <row r="1025">
          <cell r="A1025">
            <v>1006748</v>
          </cell>
          <cell r="B1025" t="str">
            <v>INSTALL PRIVACY SLATS ON PERIMETER</v>
          </cell>
        </row>
        <row r="1026">
          <cell r="A1026">
            <v>1006749</v>
          </cell>
          <cell r="B1026" t="str">
            <v>(EOS) FLAMMABLE MATERIAL SHED - EUG</v>
          </cell>
        </row>
        <row r="1027">
          <cell r="A1027">
            <v>1006750</v>
          </cell>
          <cell r="B1027" t="str">
            <v>MISC LABOR/MATERIALS EUGENE ADDITIO</v>
          </cell>
        </row>
        <row r="1028">
          <cell r="A1028">
            <v>1006751</v>
          </cell>
          <cell r="B1028" t="str">
            <v>INSTALL FENCE AND GATE (HAZEL DELL)</v>
          </cell>
        </row>
        <row r="1029">
          <cell r="A1029">
            <v>1006752</v>
          </cell>
          <cell r="B1029" t="str">
            <v>REPLACE CEILING TILES 2,000 SQ/FT -</v>
          </cell>
        </row>
        <row r="1030">
          <cell r="A1030">
            <v>1006753</v>
          </cell>
          <cell r="B1030" t="str">
            <v>MISC LABOR/MATERIALS PARKROSE ADDIT</v>
          </cell>
        </row>
        <row r="1031">
          <cell r="A1031">
            <v>1006757</v>
          </cell>
          <cell r="B1031" t="str">
            <v>PAYROLL LABOR FLOORING DALLES</v>
          </cell>
        </row>
        <row r="1032">
          <cell r="A1032">
            <v>1006758</v>
          </cell>
          <cell r="B1032" t="str">
            <v>CARPET MAIN SERVICE AREA</v>
          </cell>
        </row>
        <row r="1033">
          <cell r="A1033">
            <v>1006759</v>
          </cell>
          <cell r="B1033" t="str">
            <v>FENCE PERMIT HAZEL DELL</v>
          </cell>
        </row>
        <row r="1034">
          <cell r="A1034">
            <v>1006760</v>
          </cell>
          <cell r="B1034" t="str">
            <v>SIGNS FOR FENCE HAZEL DELL</v>
          </cell>
        </row>
        <row r="1035">
          <cell r="A1035">
            <v>1006761</v>
          </cell>
          <cell r="B1035" t="str">
            <v>MISC LABOR FOR IMPROVEMENTS</v>
          </cell>
        </row>
        <row r="1036">
          <cell r="A1036">
            <v>1006843</v>
          </cell>
          <cell r="B1036" t="str">
            <v>HALEY'S PUMP (LANDSCAPING)</v>
          </cell>
        </row>
        <row r="1037">
          <cell r="A1037">
            <v>1006844</v>
          </cell>
          <cell r="B1037" t="str">
            <v>WAYNE DENNIS ENTRANCE DOOR SUNSET</v>
          </cell>
        </row>
        <row r="1038">
          <cell r="A1038">
            <v>1007065</v>
          </cell>
          <cell r="B1038" t="str">
            <v>EOS - SHED FOR AEROSOL CAN DEPRESSU</v>
          </cell>
        </row>
        <row r="1039">
          <cell r="A1039">
            <v>1007066</v>
          </cell>
          <cell r="B1039" t="str">
            <v>REPLACE ONE OVERHEAD DOOR - Eugene</v>
          </cell>
        </row>
        <row r="1040">
          <cell r="A1040">
            <v>1007067</v>
          </cell>
          <cell r="B1040" t="str">
            <v>INSTALL NEW ROOF ON STORAGE SHED -</v>
          </cell>
        </row>
        <row r="1041">
          <cell r="A1041">
            <v>1007070</v>
          </cell>
          <cell r="B1041" t="str">
            <v>24 LINEAL FEET REPUBLIC SHELVING -</v>
          </cell>
        </row>
        <row r="1042">
          <cell r="A1042">
            <v>1007071</v>
          </cell>
          <cell r="B1042" t="str">
            <v>1999 ADDITIONS</v>
          </cell>
        </row>
        <row r="1043">
          <cell r="A1043">
            <v>1007072</v>
          </cell>
          <cell r="B1043" t="str">
            <v>1999 ADDITIONS</v>
          </cell>
        </row>
        <row r="1044">
          <cell r="A1044">
            <v>1007073</v>
          </cell>
          <cell r="B1044" t="str">
            <v>EOS - SHED FOR AEROSOL CAN DEPRESSU</v>
          </cell>
        </row>
        <row r="1045">
          <cell r="A1045">
            <v>1007074</v>
          </cell>
          <cell r="B1045" t="str">
            <v>EXPANSION OF OFFICE FACILITIES - Pa</v>
          </cell>
        </row>
        <row r="1046">
          <cell r="A1046">
            <v>1007075</v>
          </cell>
          <cell r="B1046" t="str">
            <v>GRADING AND PAVING FULL LOT - Parkr</v>
          </cell>
        </row>
        <row r="1047">
          <cell r="A1047">
            <v>1007076</v>
          </cell>
          <cell r="B1047" t="str">
            <v>BUILD AND INSTALL PIPE RACKS - Park</v>
          </cell>
        </row>
        <row r="1048">
          <cell r="A1048">
            <v>1007080</v>
          </cell>
          <cell r="B1048" t="str">
            <v>1999 ADDITIONS</v>
          </cell>
        </row>
        <row r="1049">
          <cell r="A1049">
            <v>1007085</v>
          </cell>
          <cell r="B1049" t="str">
            <v>STEELCASE PANELS FOR SALEM AUDITORI</v>
          </cell>
        </row>
        <row r="1050">
          <cell r="A1050">
            <v>1007087</v>
          </cell>
          <cell r="B1050" t="str">
            <v>SIDEWALK/PORCH COVER - Mist</v>
          </cell>
        </row>
        <row r="1051">
          <cell r="A1051">
            <v>1007089</v>
          </cell>
          <cell r="B1051" t="str">
            <v>3000 SF CARPET 2ND FLOOR - Salem Di</v>
          </cell>
        </row>
        <row r="1052">
          <cell r="A1052">
            <v>1007091</v>
          </cell>
          <cell r="B1052" t="str">
            <v>1999 ADDITIONS</v>
          </cell>
        </row>
        <row r="1053">
          <cell r="A1053">
            <v>1007153</v>
          </cell>
          <cell r="B1053" t="str">
            <v>12 X 15 KITCHEN FLOORING - The Dall</v>
          </cell>
        </row>
        <row r="1054">
          <cell r="A1054">
            <v>1007154</v>
          </cell>
          <cell r="B1054" t="str">
            <v>EOS - SHED FOR AEROSOL CAN DEPRESSU</v>
          </cell>
        </row>
        <row r="1055">
          <cell r="A1055">
            <v>1007156</v>
          </cell>
          <cell r="B1055" t="str">
            <v>SELECTRON SECURITY SYSTEM - Mt. Sco</v>
          </cell>
        </row>
        <row r="1056">
          <cell r="A1056">
            <v>1007158</v>
          </cell>
          <cell r="B1056" t="str">
            <v>LANDSCAPE THREE SIDES OF SITE - Sun</v>
          </cell>
        </row>
        <row r="1057">
          <cell r="A1057">
            <v>1007159</v>
          </cell>
          <cell r="B1057" t="str">
            <v>STANDARD SUPPLY - Miscellaneous Are</v>
          </cell>
        </row>
        <row r="1058">
          <cell r="A1058">
            <v>1007160</v>
          </cell>
          <cell r="B1058" t="str">
            <v>INSTALL DOOR &amp; RELITE FRAME - Sunse</v>
          </cell>
        </row>
        <row r="1059">
          <cell r="A1059">
            <v>1007161</v>
          </cell>
          <cell r="B1059" t="str">
            <v>LANDSCAPE THREE SIDES OF SITE - Sun</v>
          </cell>
        </row>
        <row r="1060">
          <cell r="A1060">
            <v>1007162</v>
          </cell>
          <cell r="B1060" t="str">
            <v>EOS - SHED FOR AEROSOL CAN DEPRESSU</v>
          </cell>
        </row>
        <row r="1061">
          <cell r="A1061">
            <v>1007163</v>
          </cell>
          <cell r="B1061" t="str">
            <v>BUILDING REMODEL - Salem District O</v>
          </cell>
        </row>
        <row r="1062">
          <cell r="A1062">
            <v>1007164</v>
          </cell>
          <cell r="B1062" t="str">
            <v>3000 SF CARPET 2ND FLOOR - Salem Di</v>
          </cell>
        </row>
        <row r="1063">
          <cell r="A1063">
            <v>1007174</v>
          </cell>
          <cell r="B1063" t="str">
            <v>1999 ADDITIONS</v>
          </cell>
        </row>
        <row r="1064">
          <cell r="A1064">
            <v>1015136</v>
          </cell>
          <cell r="B1064" t="str">
            <v>ROUNDING ADJUSTMENT</v>
          </cell>
        </row>
        <row r="1065">
          <cell r="A1065">
            <v>1015156</v>
          </cell>
          <cell r="B1065" t="str">
            <v>ROUNDING ADJUSTMENT</v>
          </cell>
        </row>
        <row r="1066">
          <cell r="A1066">
            <v>1015180</v>
          </cell>
          <cell r="B1066" t="str">
            <v>UP-GRADE SHOP BUILDING DALLAS</v>
          </cell>
        </row>
        <row r="1067">
          <cell r="A1067">
            <v>1015243</v>
          </cell>
          <cell r="B1067" t="str">
            <v>HOMELAND SECURITY ADJ FOR CWIP</v>
          </cell>
        </row>
        <row r="1068">
          <cell r="A1068">
            <v>1015250</v>
          </cell>
          <cell r="B1068" t="str">
            <v>2003 RETIREMENT CORRECTION</v>
          </cell>
        </row>
        <row r="1069">
          <cell r="A1069">
            <v>1015251</v>
          </cell>
          <cell r="B1069" t="str">
            <v>2003 RETIREMENT CORRECTION</v>
          </cell>
        </row>
        <row r="1070">
          <cell r="A1070">
            <v>1015258</v>
          </cell>
          <cell r="B1070" t="str">
            <v>HOMELAND SECURITY AFUDC</v>
          </cell>
        </row>
        <row r="1071">
          <cell r="A1071">
            <v>1015281</v>
          </cell>
          <cell r="B1071" t="str">
            <v>HOMELAND SECURITY</v>
          </cell>
        </row>
        <row r="1072">
          <cell r="A1072">
            <v>1015299</v>
          </cell>
          <cell r="B1072" t="str">
            <v>UPGRADE CONTROL PANEL AND KEY PAD O</v>
          </cell>
        </row>
        <row r="1073">
          <cell r="A1073">
            <v>1015306</v>
          </cell>
          <cell r="B1073" t="str">
            <v>MIST/MILLER STATION ELECTRONIC TECH</v>
          </cell>
        </row>
        <row r="1074">
          <cell r="A1074">
            <v>1015399</v>
          </cell>
          <cell r="B1074" t="str">
            <v>LINCOLN CITY DISTRICT OFFICE</v>
          </cell>
        </row>
        <row r="1075">
          <cell r="A1075">
            <v>1015420</v>
          </cell>
          <cell r="B1075" t="str">
            <v>LINCOLN CITY DISTRICT OFFICE</v>
          </cell>
        </row>
        <row r="1076">
          <cell r="A1076">
            <v>1015436</v>
          </cell>
          <cell r="B1076" t="str">
            <v>HVAC SYSTEM REPLACEMENT EUGENE</v>
          </cell>
        </row>
        <row r="1077">
          <cell r="A1077">
            <v>1015462</v>
          </cell>
          <cell r="B1077" t="str">
            <v>HOMELAND SECURITY</v>
          </cell>
        </row>
        <row r="1078">
          <cell r="A1078">
            <v>1015479</v>
          </cell>
          <cell r="B1078" t="str">
            <v>Construction Overhead for Plant Acc</v>
          </cell>
        </row>
        <row r="1079">
          <cell r="A1079">
            <v>1015480</v>
          </cell>
          <cell r="B1079" t="str">
            <v>Construction Overhead for Plant Acc</v>
          </cell>
        </row>
        <row r="1080">
          <cell r="A1080">
            <v>1015481</v>
          </cell>
          <cell r="B1080" t="str">
            <v>Construction Overhead for Plant Acc</v>
          </cell>
        </row>
        <row r="1081">
          <cell r="A1081">
            <v>1023515</v>
          </cell>
          <cell r="B1081" t="str">
            <v>SHERWOOD HOUSE 24540 SW OLD HWY 99</v>
          </cell>
        </row>
        <row r="1082">
          <cell r="A1082">
            <v>1023605</v>
          </cell>
          <cell r="B1082" t="str">
            <v>SEWER HOOKUP EUGENE DISTRICT OFFICE</v>
          </cell>
        </row>
        <row r="1083">
          <cell r="A1083">
            <v>1023617</v>
          </cell>
          <cell r="B1083" t="str">
            <v>PAVING SUNSET SERVICE CENTER</v>
          </cell>
        </row>
        <row r="1084">
          <cell r="A1084">
            <v>1023739</v>
          </cell>
          <cell r="B1084" t="str">
            <v>WATER HEATER</v>
          </cell>
        </row>
        <row r="1085">
          <cell r="A1085">
            <v>1023741</v>
          </cell>
          <cell r="B1085" t="str">
            <v>GAS FIRED HEATER IN DRYING ROOM</v>
          </cell>
        </row>
        <row r="1086">
          <cell r="A1086">
            <v>1023830</v>
          </cell>
          <cell r="B1086" t="str">
            <v>NWN CONVERSION</v>
          </cell>
        </row>
        <row r="1087">
          <cell r="A1087">
            <v>1024050</v>
          </cell>
          <cell r="B1087" t="str">
            <v>BUILDING SUPERSTRUCTURE - WOOD</v>
          </cell>
        </row>
        <row r="1088">
          <cell r="A1088">
            <v>1024152</v>
          </cell>
          <cell r="B1088" t="str">
            <v>HVAC - REPLACE COMPRESSOR B - SALEM</v>
          </cell>
        </row>
        <row r="1089">
          <cell r="A1089">
            <v>1024412</v>
          </cell>
          <cell r="B1089" t="str">
            <v>OUTBUILDINGS - ALBANY</v>
          </cell>
        </row>
        <row r="1090">
          <cell r="A1090">
            <v>1024482</v>
          </cell>
          <cell r="B1090" t="str">
            <v>SURFACED AREA</v>
          </cell>
        </row>
        <row r="1091">
          <cell r="A1091">
            <v>1024484</v>
          </cell>
          <cell r="B1091" t="str">
            <v>Emergency Generator - Salem</v>
          </cell>
        </row>
        <row r="1092">
          <cell r="A1092">
            <v>1024488</v>
          </cell>
          <cell r="B1092" t="str">
            <v>GENERATOR</v>
          </cell>
        </row>
        <row r="1093">
          <cell r="A1093">
            <v>1024494</v>
          </cell>
          <cell r="B1093" t="str">
            <v>HVAC UNITS</v>
          </cell>
        </row>
        <row r="1094">
          <cell r="A1094">
            <v>1024496</v>
          </cell>
          <cell r="B1094" t="str">
            <v>REBUILD EUGENE DIST OFFICE ENTRY WA</v>
          </cell>
        </row>
        <row r="1095">
          <cell r="A1095">
            <v>1024497</v>
          </cell>
          <cell r="B1095" t="str">
            <v>Appliance Center HVAC</v>
          </cell>
        </row>
        <row r="1096">
          <cell r="A1096">
            <v>1024498</v>
          </cell>
          <cell r="B1096" t="str">
            <v>Mt. Scott Fire Protection System</v>
          </cell>
        </row>
        <row r="1097">
          <cell r="A1097">
            <v>1024505</v>
          </cell>
          <cell r="B1097" t="str">
            <v>Susnet Fire Protection System</v>
          </cell>
        </row>
        <row r="1098">
          <cell r="A1098">
            <v>1024508</v>
          </cell>
          <cell r="B1098" t="str">
            <v>OPS REMODEL ELECTRICAL EC</v>
          </cell>
        </row>
        <row r="1099">
          <cell r="A1099">
            <v>1024514</v>
          </cell>
          <cell r="B1099" t="str">
            <v>PAVING &amp; GRADING PARKING LOT</v>
          </cell>
        </row>
        <row r="1100">
          <cell r="A1100">
            <v>1024526</v>
          </cell>
          <cell r="B1100" t="str">
            <v>SURFACED AREA</v>
          </cell>
        </row>
        <row r="1101">
          <cell r="A1101">
            <v>1024529</v>
          </cell>
          <cell r="B1101" t="str">
            <v>PARKING LOT RE-SURFACE</v>
          </cell>
        </row>
        <row r="1102">
          <cell r="A1102">
            <v>1024532</v>
          </cell>
          <cell r="B1102" t="str">
            <v>HELY HEIGHTS NEW ROOF</v>
          </cell>
        </row>
        <row r="1103">
          <cell r="A1103">
            <v>1024535</v>
          </cell>
          <cell r="B1103" t="str">
            <v>Gas Pack at Mt. Scott Service</v>
          </cell>
        </row>
        <row r="1104">
          <cell r="A1104">
            <v>1024546</v>
          </cell>
          <cell r="B1104" t="str">
            <v>TOILET REPLACEMENT</v>
          </cell>
        </row>
        <row r="1105">
          <cell r="A1105">
            <v>1024548</v>
          </cell>
          <cell r="B1105" t="str">
            <v>CAPITAL REMODELING OF LEASED PROPER</v>
          </cell>
        </row>
        <row r="1106">
          <cell r="A1106">
            <v>1024549</v>
          </cell>
          <cell r="B1106" t="str">
            <v>Appliance Center Chain Link Fence</v>
          </cell>
        </row>
        <row r="1107">
          <cell r="A1107">
            <v>1024551</v>
          </cell>
          <cell r="B1107" t="str">
            <v>Champion Glass Washer</v>
          </cell>
        </row>
        <row r="1108">
          <cell r="A1108">
            <v>1024552</v>
          </cell>
          <cell r="B1108" t="str">
            <v>CONV ALTDESC: 00000000</v>
          </cell>
        </row>
        <row r="1109">
          <cell r="A1109">
            <v>1024560</v>
          </cell>
          <cell r="B1109" t="str">
            <v>OVERHEAD DOOR - SUNSET SERVICE CENT</v>
          </cell>
        </row>
        <row r="1110">
          <cell r="A1110">
            <v>1024566</v>
          </cell>
          <cell r="B1110" t="str">
            <v>CONSTRUCT NEW BLDG ALBANY 2</v>
          </cell>
        </row>
        <row r="1111">
          <cell r="A1111">
            <v>1024567</v>
          </cell>
          <cell r="B1111" t="str">
            <v>FIRE DETECT SYSTEM LINCOLN</v>
          </cell>
        </row>
        <row r="1112">
          <cell r="A1112">
            <v>1024571</v>
          </cell>
          <cell r="B1112" t="str">
            <v>OPS 4th Floor Patio Improvements</v>
          </cell>
        </row>
        <row r="1113">
          <cell r="A1113">
            <v>1024576</v>
          </cell>
          <cell r="B1113" t="str">
            <v>OVERHEAD DOOR / COOS BAY</v>
          </cell>
        </row>
        <row r="1114">
          <cell r="A1114">
            <v>1024593</v>
          </cell>
          <cell r="B1114" t="str">
            <v>OPS HVAC B-1</v>
          </cell>
        </row>
        <row r="1115">
          <cell r="A1115">
            <v>1024598</v>
          </cell>
          <cell r="B1115" t="str">
            <v>CHAIN LINK FENCE AT SHERWOOD HOUSE</v>
          </cell>
        </row>
        <row r="1116">
          <cell r="A1116">
            <v>1026033</v>
          </cell>
          <cell r="B1116" t="str">
            <v>Lincoln City Back-Up Generator</v>
          </cell>
        </row>
        <row r="1117">
          <cell r="A1117">
            <v>1026170</v>
          </cell>
          <cell r="B1117" t="str">
            <v>SECURITY SYSTEM</v>
          </cell>
        </row>
        <row r="1118">
          <cell r="A1118">
            <v>1026260</v>
          </cell>
          <cell r="B1118" t="str">
            <v>DIG WELL  AT SHERWOOD HOUSE</v>
          </cell>
        </row>
        <row r="1119">
          <cell r="A1119">
            <v>1026690</v>
          </cell>
          <cell r="B1119" t="str">
            <v>Salvage Account for Buildings  (FERC 390)</v>
          </cell>
        </row>
        <row r="1120">
          <cell r="A1120">
            <v>1026872</v>
          </cell>
          <cell r="B1120" t="str">
            <v>Mt Scott Bio Swale</v>
          </cell>
        </row>
        <row r="1121">
          <cell r="A1121">
            <v>1026948</v>
          </cell>
          <cell r="B1121" t="str">
            <v>Other Security System</v>
          </cell>
        </row>
        <row r="1122">
          <cell r="A1122">
            <v>1026949</v>
          </cell>
          <cell r="B1122" t="str">
            <v>PDX LNG Security System</v>
          </cell>
        </row>
        <row r="1123">
          <cell r="A1123">
            <v>1026950</v>
          </cell>
          <cell r="B1123" t="str">
            <v>OPS Security System</v>
          </cell>
        </row>
        <row r="1124">
          <cell r="A1124">
            <v>1026951</v>
          </cell>
          <cell r="B1124" t="str">
            <v>NEWPORT LNG SECURITY SYSTEM</v>
          </cell>
        </row>
        <row r="1125">
          <cell r="A1125">
            <v>1026952</v>
          </cell>
          <cell r="B1125" t="str">
            <v>COOS BAY EXPANSION - MATERI</v>
          </cell>
        </row>
        <row r="1126">
          <cell r="A1126">
            <v>1026953</v>
          </cell>
          <cell r="B1126" t="str">
            <v>MILLER STATION SECURITY SYS</v>
          </cell>
        </row>
        <row r="1127">
          <cell r="A1127">
            <v>1026955</v>
          </cell>
          <cell r="B1127" t="str">
            <v>CONV ALTDESC: 00000000</v>
          </cell>
        </row>
        <row r="1128">
          <cell r="A1128">
            <v>1026956</v>
          </cell>
          <cell r="B1128" t="str">
            <v>GARDEN BLOCK - 390</v>
          </cell>
        </row>
        <row r="1129">
          <cell r="A1129">
            <v>1026957</v>
          </cell>
          <cell r="B1129" t="str">
            <v>SECURITY SYSTEM</v>
          </cell>
        </row>
        <row r="1130">
          <cell r="A1130">
            <v>1026958</v>
          </cell>
          <cell r="B1130" t="str">
            <v>Lighting  - Mt Scott</v>
          </cell>
        </row>
        <row r="1131">
          <cell r="A1131">
            <v>1026960</v>
          </cell>
          <cell r="B1131" t="str">
            <v>Albany Automatic Gate Replacement</v>
          </cell>
        </row>
        <row r="1132">
          <cell r="A1132">
            <v>1026961</v>
          </cell>
          <cell r="B1132" t="str">
            <v>Coos Bay Building Improvements-Purchase</v>
          </cell>
        </row>
        <row r="1133">
          <cell r="A1133">
            <v>1026962</v>
          </cell>
          <cell r="B1133" t="str">
            <v>SALEM ROOF REPLACEMENT</v>
          </cell>
        </row>
        <row r="1134">
          <cell r="A1134">
            <v>1026966</v>
          </cell>
          <cell r="B1134" t="str">
            <v>Mt Scott pavement replacement</v>
          </cell>
        </row>
        <row r="1135">
          <cell r="A1135">
            <v>1026967</v>
          </cell>
          <cell r="B1135" t="str">
            <v>Eugene inst of gate, video &amp; card reader</v>
          </cell>
        </row>
        <row r="1136">
          <cell r="A1136">
            <v>1026968</v>
          </cell>
          <cell r="B1136" t="str">
            <v>Sunset  inst of two gates/card reader</v>
          </cell>
        </row>
        <row r="1137">
          <cell r="A1137">
            <v>1026970</v>
          </cell>
          <cell r="B1137" t="str">
            <v>SALEM OFFICE REMODEL</v>
          </cell>
        </row>
        <row r="1138">
          <cell r="A1138">
            <v>1026971</v>
          </cell>
          <cell r="B1138" t="str">
            <v>OPS Resource Management Consolidation</v>
          </cell>
        </row>
        <row r="1139">
          <cell r="A1139">
            <v>1026972</v>
          </cell>
          <cell r="B1139" t="str">
            <v>Coos Bay entrance rebuild - gate/card reader/video</v>
          </cell>
        </row>
        <row r="1140">
          <cell r="A1140">
            <v>1026973</v>
          </cell>
          <cell r="B1140" t="str">
            <v>Salem CCTV system</v>
          </cell>
        </row>
        <row r="1141">
          <cell r="A1141">
            <v>1026974</v>
          </cell>
          <cell r="B1141" t="str">
            <v>Salem shower room</v>
          </cell>
        </row>
        <row r="1142">
          <cell r="A1142">
            <v>1026978</v>
          </cell>
          <cell r="B1142" t="str">
            <v>Albany security access system w/video</v>
          </cell>
        </row>
        <row r="1143">
          <cell r="A1143">
            <v>1026982</v>
          </cell>
          <cell r="B1143" t="str">
            <v>Mt. Scott Building Air Handling Unit (A/C)</v>
          </cell>
        </row>
        <row r="1144">
          <cell r="A1144">
            <v>1026983</v>
          </cell>
          <cell r="B1144" t="str">
            <v>Mt. Scott Building Electrical Distribution System</v>
          </cell>
        </row>
        <row r="1145">
          <cell r="A1145">
            <v>1026984</v>
          </cell>
          <cell r="B1145" t="str">
            <v>Mt. Scott Building Fire Protection System</v>
          </cell>
        </row>
        <row r="1146">
          <cell r="A1146">
            <v>1026985</v>
          </cell>
          <cell r="B1146" t="str">
            <v>Mt. Scott Building Heating System</v>
          </cell>
        </row>
        <row r="1147">
          <cell r="A1147">
            <v>1026986</v>
          </cell>
          <cell r="B1147" t="str">
            <v>Mt. Scott Building Interior Walls</v>
          </cell>
        </row>
        <row r="1148">
          <cell r="A1148">
            <v>1026987</v>
          </cell>
          <cell r="B1148" t="str">
            <v>Mt. Scott Building Plumbing System</v>
          </cell>
        </row>
        <row r="1149">
          <cell r="A1149">
            <v>1026988</v>
          </cell>
          <cell r="B1149" t="str">
            <v>Mt. Scott Building Roof</v>
          </cell>
        </row>
        <row r="1150">
          <cell r="A1150">
            <v>1026989</v>
          </cell>
          <cell r="B1150" t="str">
            <v>Mt. Scott Building Foundation</v>
          </cell>
        </row>
        <row r="1151">
          <cell r="A1151">
            <v>1026990</v>
          </cell>
          <cell r="B1151" t="str">
            <v>Mt. Scott Building Exterior Wall</v>
          </cell>
        </row>
        <row r="1152">
          <cell r="A1152">
            <v>1026991</v>
          </cell>
          <cell r="B1152" t="str">
            <v>Mt. Scott Fence</v>
          </cell>
        </row>
        <row r="1153">
          <cell r="A1153">
            <v>1026992</v>
          </cell>
          <cell r="B1153" t="str">
            <v>Mt. Scott Retaining Wall</v>
          </cell>
        </row>
        <row r="1154">
          <cell r="A1154">
            <v>1026993</v>
          </cell>
          <cell r="B1154" t="str">
            <v>Mt. Scott Security Surveillance System</v>
          </cell>
        </row>
        <row r="1155">
          <cell r="A1155">
            <v>1026994</v>
          </cell>
          <cell r="B1155" t="str">
            <v>Mt. Scott Surfaced Area (Parking Lot)</v>
          </cell>
        </row>
        <row r="1156">
          <cell r="A1156">
            <v>1026995</v>
          </cell>
          <cell r="B1156" t="str">
            <v>Mt. Scott Yard Lighting System</v>
          </cell>
        </row>
        <row r="1157">
          <cell r="A1157">
            <v>1026996</v>
          </cell>
          <cell r="B1157" t="str">
            <v>Mt. Scott Yard Signage</v>
          </cell>
        </row>
        <row r="1158">
          <cell r="A1158">
            <v>1026997</v>
          </cell>
          <cell r="B1158" t="str">
            <v>Sunset Building Air Handling Unit</v>
          </cell>
        </row>
        <row r="1159">
          <cell r="A1159">
            <v>1026998</v>
          </cell>
          <cell r="B1159" t="str">
            <v>Sunset Building Electrical Distribution System</v>
          </cell>
        </row>
        <row r="1160">
          <cell r="A1160">
            <v>1026999</v>
          </cell>
          <cell r="B1160" t="str">
            <v>Sunset Building Heating System</v>
          </cell>
        </row>
        <row r="1161">
          <cell r="A1161">
            <v>1027000</v>
          </cell>
          <cell r="B1161" t="str">
            <v>Sunset Building Fire Protection System</v>
          </cell>
        </row>
        <row r="1162">
          <cell r="A1162">
            <v>1027001</v>
          </cell>
          <cell r="B1162" t="str">
            <v>Sunset Building Interior Walls</v>
          </cell>
        </row>
        <row r="1163">
          <cell r="A1163">
            <v>1027002</v>
          </cell>
          <cell r="B1163" t="str">
            <v>Sunset Building Plumbing System</v>
          </cell>
        </row>
        <row r="1164">
          <cell r="A1164">
            <v>1027003</v>
          </cell>
          <cell r="B1164" t="str">
            <v>Sunset Building Roof</v>
          </cell>
        </row>
        <row r="1165">
          <cell r="A1165">
            <v>1027004</v>
          </cell>
          <cell r="B1165" t="str">
            <v>Sunset Building Foundation</v>
          </cell>
        </row>
        <row r="1166">
          <cell r="A1166">
            <v>1027005</v>
          </cell>
          <cell r="B1166" t="str">
            <v>Sunset Building Exterior Wall</v>
          </cell>
        </row>
        <row r="1167">
          <cell r="A1167">
            <v>1027006</v>
          </cell>
          <cell r="B1167" t="str">
            <v>Sunset Fence</v>
          </cell>
        </row>
        <row r="1168">
          <cell r="A1168">
            <v>1027007</v>
          </cell>
          <cell r="B1168" t="str">
            <v>Sunset Retaining Wall</v>
          </cell>
        </row>
        <row r="1169">
          <cell r="A1169">
            <v>1027008</v>
          </cell>
          <cell r="B1169" t="str">
            <v>Sunset Security Surveillance System</v>
          </cell>
        </row>
        <row r="1170">
          <cell r="A1170">
            <v>1027009</v>
          </cell>
          <cell r="B1170" t="str">
            <v>Sunset Surfaced Area (Parking Lot)</v>
          </cell>
        </row>
        <row r="1171">
          <cell r="A1171">
            <v>1027010</v>
          </cell>
          <cell r="B1171" t="str">
            <v>Sunset Yard Lighting System</v>
          </cell>
        </row>
        <row r="1172">
          <cell r="A1172">
            <v>1027011</v>
          </cell>
          <cell r="B1172" t="str">
            <v>Sunset Yard Signage</v>
          </cell>
        </row>
        <row r="1173">
          <cell r="A1173">
            <v>1027025</v>
          </cell>
          <cell r="B1173" t="str">
            <v>Sale of Tualatin Building</v>
          </cell>
        </row>
        <row r="1174">
          <cell r="A1174">
            <v>1027027</v>
          </cell>
          <cell r="B1174" t="str">
            <v>Sale of Central Building</v>
          </cell>
        </row>
        <row r="1175">
          <cell r="A1175">
            <v>1027484</v>
          </cell>
          <cell r="B1175" t="str">
            <v>OPS -- 4th Floor Commercial Kitchen Dishwasher</v>
          </cell>
        </row>
        <row r="1176">
          <cell r="A1176">
            <v>1027485</v>
          </cell>
          <cell r="B1176" t="str">
            <v>Exley Fire Suppression Vault</v>
          </cell>
        </row>
        <row r="1177">
          <cell r="A1177">
            <v>1027486</v>
          </cell>
          <cell r="B1177" t="str">
            <v>Mt. Scott CAT 100 KW Bio-Fuel Generator</v>
          </cell>
        </row>
        <row r="1178">
          <cell r="A1178">
            <v>1027487</v>
          </cell>
          <cell r="B1178" t="str">
            <v>Sunset CAT 250 KW Bio-Fuel Generator</v>
          </cell>
        </row>
        <row r="1179">
          <cell r="A1179">
            <v>1027488</v>
          </cell>
          <cell r="B1179" t="str">
            <v>Parkrose Air Conditioning Systems</v>
          </cell>
        </row>
        <row r="1180">
          <cell r="A1180">
            <v>1027489</v>
          </cell>
          <cell r="B1180" t="str">
            <v>Parkrose Backup Generator</v>
          </cell>
        </row>
        <row r="1181">
          <cell r="A1181">
            <v>1027490</v>
          </cell>
          <cell r="B1181" t="str">
            <v>Parkrose Building Roof</v>
          </cell>
        </row>
        <row r="1182">
          <cell r="A1182">
            <v>1027491</v>
          </cell>
          <cell r="B1182" t="str">
            <v>Parkrose Electrical Systems</v>
          </cell>
        </row>
        <row r="1183">
          <cell r="A1183">
            <v>1027492</v>
          </cell>
          <cell r="B1183" t="str">
            <v>Parkrose Excavation, Grading &amp; Ponds</v>
          </cell>
        </row>
        <row r="1184">
          <cell r="A1184">
            <v>1027493</v>
          </cell>
          <cell r="B1184" t="str">
            <v>Parkrose Exterior Wall</v>
          </cell>
        </row>
        <row r="1185">
          <cell r="A1185">
            <v>1027494</v>
          </cell>
          <cell r="B1185" t="str">
            <v>Parkrose Floor Coverings</v>
          </cell>
        </row>
        <row r="1186">
          <cell r="A1186">
            <v>1027495</v>
          </cell>
          <cell r="B1186" t="str">
            <v>Parkrose Foundation</v>
          </cell>
        </row>
        <row r="1187">
          <cell r="A1187">
            <v>1027496</v>
          </cell>
          <cell r="B1187" t="str">
            <v>Parkrose Garage Doors</v>
          </cell>
        </row>
        <row r="1188">
          <cell r="A1188">
            <v>1027497</v>
          </cell>
          <cell r="B1188" t="str">
            <v>Parkrose Interior Doors &amp; Hardware</v>
          </cell>
        </row>
        <row r="1189">
          <cell r="A1189">
            <v>1027498</v>
          </cell>
          <cell r="B1189" t="str">
            <v>Parkrose Interior Walls</v>
          </cell>
        </row>
        <row r="1190">
          <cell r="A1190">
            <v>1027499</v>
          </cell>
          <cell r="B1190" t="str">
            <v>Parkrose Exterior Siding</v>
          </cell>
        </row>
        <row r="1191">
          <cell r="A1191">
            <v>1027500</v>
          </cell>
          <cell r="B1191" t="str">
            <v>Parkrose Permits, Bonds, &amp; Insurance</v>
          </cell>
        </row>
        <row r="1192">
          <cell r="A1192">
            <v>1027501</v>
          </cell>
          <cell r="B1192" t="str">
            <v>Parkrose Plumbing Systems</v>
          </cell>
        </row>
        <row r="1193">
          <cell r="A1193">
            <v>1027502</v>
          </cell>
          <cell r="B1193" t="str">
            <v>Parkrose Security Surveillance Systems</v>
          </cell>
        </row>
        <row r="1194">
          <cell r="A1194">
            <v>1027503</v>
          </cell>
          <cell r="B1194" t="str">
            <v>Parkrose Shed #1 -- Storage</v>
          </cell>
        </row>
        <row r="1195">
          <cell r="A1195">
            <v>1027504</v>
          </cell>
          <cell r="B1195" t="str">
            <v>Parkrose Shed #2 -- Spoils Bins</v>
          </cell>
        </row>
        <row r="1196">
          <cell r="A1196">
            <v>1027505</v>
          </cell>
          <cell r="B1196" t="str">
            <v>Parkrose Shed #3 -- Truck Parking</v>
          </cell>
        </row>
        <row r="1197">
          <cell r="A1197">
            <v>1027506</v>
          </cell>
          <cell r="B1197" t="str">
            <v>Parkrose Skylights</v>
          </cell>
        </row>
        <row r="1198">
          <cell r="A1198">
            <v>1027507</v>
          </cell>
          <cell r="B1198" t="str">
            <v>Parkrose Surface Parking Lot</v>
          </cell>
        </row>
        <row r="1199">
          <cell r="A1199">
            <v>1027508</v>
          </cell>
          <cell r="B1199" t="str">
            <v>Parkrose Temporary Accommodations</v>
          </cell>
        </row>
        <row r="1200">
          <cell r="A1200">
            <v>1027510</v>
          </cell>
          <cell r="B1200" t="str">
            <v>Parkrose Windows &amp; Storefront</v>
          </cell>
        </row>
        <row r="1201">
          <cell r="A1201">
            <v>1027511</v>
          </cell>
          <cell r="B1201" t="str">
            <v>Parkrose Yard Signage</v>
          </cell>
        </row>
        <row r="1202">
          <cell r="A1202">
            <v>1027512</v>
          </cell>
          <cell r="B1202" t="str">
            <v>Sherwood Building B Tool Storage Cabinets</v>
          </cell>
        </row>
        <row r="1203">
          <cell r="A1203">
            <v>1027513</v>
          </cell>
          <cell r="B1203" t="str">
            <v>Sherwood Building B Vehicle Lifts</v>
          </cell>
        </row>
        <row r="1204">
          <cell r="A1204">
            <v>1027514</v>
          </cell>
          <cell r="B1204" t="str">
            <v>Sherwood Building B A/C Systemsts</v>
          </cell>
        </row>
        <row r="1205">
          <cell r="A1205">
            <v>1027515</v>
          </cell>
          <cell r="B1205" t="str">
            <v>Sherwood Building B Electrical Systems</v>
          </cell>
        </row>
        <row r="1206">
          <cell r="A1206">
            <v>1027516</v>
          </cell>
          <cell r="B1206" t="str">
            <v>Sherwood Building B Exterior Wall</v>
          </cell>
        </row>
        <row r="1207">
          <cell r="A1207">
            <v>1027517</v>
          </cell>
          <cell r="B1207" t="str">
            <v>Sherwood Building B Fire Protection Systems</v>
          </cell>
        </row>
        <row r="1208">
          <cell r="A1208">
            <v>1027518</v>
          </cell>
          <cell r="B1208" t="str">
            <v>Sherwood Building B Floor Coverings</v>
          </cell>
        </row>
        <row r="1209">
          <cell r="A1209">
            <v>1027519</v>
          </cell>
          <cell r="B1209" t="str">
            <v>Sherwood Building B Foundation</v>
          </cell>
        </row>
        <row r="1210">
          <cell r="A1210">
            <v>1027520</v>
          </cell>
          <cell r="B1210" t="str">
            <v>Sherwood Building B Garage Doors</v>
          </cell>
        </row>
        <row r="1211">
          <cell r="A1211">
            <v>1027521</v>
          </cell>
          <cell r="B1211" t="str">
            <v>Sherwood Building B Interior Doors &amp; Hardware</v>
          </cell>
        </row>
        <row r="1212">
          <cell r="A1212">
            <v>1027522</v>
          </cell>
          <cell r="B1212" t="str">
            <v>Sherwood Building B Interior Walls</v>
          </cell>
        </row>
        <row r="1213">
          <cell r="A1213">
            <v>1027523</v>
          </cell>
          <cell r="B1213" t="str">
            <v>Sherwood Building B Exterior Siding</v>
          </cell>
        </row>
        <row r="1214">
          <cell r="A1214">
            <v>1027524</v>
          </cell>
          <cell r="B1214" t="str">
            <v>Sherwood Building B Permits, Bonds, &amp; Insurance</v>
          </cell>
        </row>
        <row r="1215">
          <cell r="A1215">
            <v>1027525</v>
          </cell>
          <cell r="B1215" t="str">
            <v>Sherwood Building B Plumbing Systems</v>
          </cell>
        </row>
        <row r="1216">
          <cell r="A1216">
            <v>1027526</v>
          </cell>
          <cell r="B1216" t="str">
            <v>Sherwood Building B Purchase &amp; Due Dilligence</v>
          </cell>
        </row>
        <row r="1217">
          <cell r="A1217">
            <v>1027527</v>
          </cell>
          <cell r="B1217" t="str">
            <v>Sherwood Building B Roof</v>
          </cell>
        </row>
        <row r="1218">
          <cell r="A1218">
            <v>1027528</v>
          </cell>
          <cell r="B1218" t="str">
            <v>Sherwood Building B Security Surveillance Systems</v>
          </cell>
        </row>
        <row r="1219">
          <cell r="A1219">
            <v>1027529</v>
          </cell>
          <cell r="B1219" t="str">
            <v>Sherwood Building B Skylights</v>
          </cell>
        </row>
        <row r="1220">
          <cell r="A1220">
            <v>1027530</v>
          </cell>
          <cell r="B1220" t="str">
            <v>Sherwood Building B Surface &amp; Patch Parking Lot</v>
          </cell>
        </row>
        <row r="1221">
          <cell r="A1221">
            <v>1027531</v>
          </cell>
          <cell r="B1221" t="str">
            <v>Sherwood Building B Temporary OfficeParking Lot</v>
          </cell>
        </row>
        <row r="1222">
          <cell r="A1222">
            <v>1027532</v>
          </cell>
          <cell r="B1222" t="str">
            <v>Sherwood Building B Windows &amp; Storefront</v>
          </cell>
        </row>
        <row r="1223">
          <cell r="A1223">
            <v>1027533</v>
          </cell>
          <cell r="B1223" t="str">
            <v>Sherwood Building B Yard Signage</v>
          </cell>
        </row>
        <row r="1224">
          <cell r="A1224">
            <v>1027534</v>
          </cell>
          <cell r="B1224" t="str">
            <v>Training Town Air Compressor &amp; Shelter</v>
          </cell>
        </row>
        <row r="1225">
          <cell r="A1225">
            <v>1027535</v>
          </cell>
          <cell r="B1225" t="str">
            <v>Training Town Sidewalks &amp; Curbing</v>
          </cell>
        </row>
        <row r="1226">
          <cell r="A1226">
            <v>1027536</v>
          </cell>
          <cell r="B1226" t="str">
            <v>Training Town Earthenworks</v>
          </cell>
        </row>
        <row r="1227">
          <cell r="A1227">
            <v>1027537</v>
          </cell>
          <cell r="B1227" t="str">
            <v>Training Town Fencing</v>
          </cell>
        </row>
        <row r="1228">
          <cell r="A1228">
            <v>1027538</v>
          </cell>
          <cell r="B1228" t="str">
            <v>Training Town Other</v>
          </cell>
        </row>
        <row r="1229">
          <cell r="A1229">
            <v>1027539</v>
          </cell>
          <cell r="B1229" t="str">
            <v>Training Town Permits, Bonds, &amp; Insurance</v>
          </cell>
        </row>
        <row r="1230">
          <cell r="A1230">
            <v>1027540</v>
          </cell>
          <cell r="B1230" t="str">
            <v>Training Town Sheds</v>
          </cell>
        </row>
        <row r="1231">
          <cell r="A1231">
            <v>1027541</v>
          </cell>
          <cell r="B1231" t="str">
            <v>Training Town Surface Parking Lot</v>
          </cell>
        </row>
        <row r="1232">
          <cell r="A1232">
            <v>1027542</v>
          </cell>
          <cell r="B1232" t="str">
            <v>Training Town Utilities - Power</v>
          </cell>
        </row>
        <row r="1233">
          <cell r="A1233">
            <v>1027543</v>
          </cell>
          <cell r="B1233" t="str">
            <v>Training Town Utilities Other Than Power</v>
          </cell>
        </row>
        <row r="1234">
          <cell r="A1234">
            <v>1027544</v>
          </cell>
          <cell r="B1234" t="str">
            <v>Training Town Viewing Platforms</v>
          </cell>
        </row>
        <row r="1235">
          <cell r="A1235">
            <v>1027545</v>
          </cell>
          <cell r="B1235" t="str">
            <v>Sunset Surfaced Parking Lot</v>
          </cell>
        </row>
        <row r="1236">
          <cell r="A1236">
            <v>1028341</v>
          </cell>
          <cell r="B1236" t="str">
            <v>Sherwood Bldg B Bathroom Partitions/Specialties</v>
          </cell>
        </row>
        <row r="1237">
          <cell r="A1237">
            <v>1028342</v>
          </cell>
          <cell r="B1237" t="str">
            <v>Parkrose Bathroom Partitions/Specialties</v>
          </cell>
        </row>
        <row r="1238">
          <cell r="A1238">
            <v>1028346</v>
          </cell>
          <cell r="B1238" t="str">
            <v>ASG Video Surveillance &amp; Lighting System</v>
          </cell>
        </row>
        <row r="1239">
          <cell r="A1239">
            <v>1029828</v>
          </cell>
          <cell r="B1239" t="str">
            <v>Vancouver Resource Center</v>
          </cell>
        </row>
        <row r="1240">
          <cell r="A1240">
            <v>6074976</v>
          </cell>
          <cell r="B1240" t="str">
            <v>Mt. Scott Air Conditioning System</v>
          </cell>
        </row>
        <row r="1241">
          <cell r="A1241">
            <v>6074977</v>
          </cell>
          <cell r="B1241" t="str">
            <v>Mt. Scott Building Electrical Distribution System</v>
          </cell>
        </row>
        <row r="1242">
          <cell r="A1242">
            <v>6074979</v>
          </cell>
          <cell r="B1242" t="str">
            <v>Mt. Scott Building Heating System</v>
          </cell>
        </row>
        <row r="1243">
          <cell r="A1243">
            <v>6074980</v>
          </cell>
          <cell r="B1243" t="str">
            <v>Mt. Scott Building Interior Walls</v>
          </cell>
        </row>
        <row r="1244">
          <cell r="A1244">
            <v>6074982</v>
          </cell>
          <cell r="B1244" t="str">
            <v>Mt. Scott Building Roof</v>
          </cell>
        </row>
        <row r="1245">
          <cell r="A1245">
            <v>6074984</v>
          </cell>
          <cell r="B1245" t="str">
            <v>Mt. Scott Building Exterior Wall</v>
          </cell>
        </row>
        <row r="1246">
          <cell r="A1246">
            <v>6074988</v>
          </cell>
          <cell r="B1246" t="str">
            <v>Mt. Scott Surfaced Area (Parking Lot)</v>
          </cell>
        </row>
        <row r="1247">
          <cell r="A1247">
            <v>6074989</v>
          </cell>
          <cell r="B1247" t="str">
            <v>Mt. Scott Yard Lighting System</v>
          </cell>
        </row>
        <row r="1248">
          <cell r="A1248">
            <v>6074990</v>
          </cell>
          <cell r="B1248" t="str">
            <v>Mt. Scott Yard Signage</v>
          </cell>
        </row>
        <row r="1249">
          <cell r="A1249">
            <v>6074995</v>
          </cell>
          <cell r="B1249" t="str">
            <v>Sunset Building Air Handling Unit</v>
          </cell>
        </row>
        <row r="1250">
          <cell r="A1250">
            <v>6074996</v>
          </cell>
          <cell r="B1250" t="str">
            <v>Sunset Building Electrical Distribution System</v>
          </cell>
        </row>
        <row r="1251">
          <cell r="A1251">
            <v>6074997</v>
          </cell>
          <cell r="B1251" t="str">
            <v>Sunset Building Heating System</v>
          </cell>
        </row>
        <row r="1252">
          <cell r="A1252">
            <v>6074999</v>
          </cell>
          <cell r="B1252" t="str">
            <v>Sunset Building Interior Walls</v>
          </cell>
        </row>
        <row r="1253">
          <cell r="A1253">
            <v>6075001</v>
          </cell>
          <cell r="B1253" t="str">
            <v>Sunset Building Roof</v>
          </cell>
        </row>
        <row r="1254">
          <cell r="A1254">
            <v>6075003</v>
          </cell>
          <cell r="B1254" t="str">
            <v>Sunset Building Exterior Wall</v>
          </cell>
        </row>
        <row r="1255">
          <cell r="A1255">
            <v>6075007</v>
          </cell>
          <cell r="B1255" t="str">
            <v>Sunset Surfaced Area (Parking Lot)</v>
          </cell>
        </row>
        <row r="1256">
          <cell r="A1256">
            <v>6075008</v>
          </cell>
          <cell r="B1256" t="str">
            <v>Sunset Yard Lighting System</v>
          </cell>
        </row>
        <row r="1257">
          <cell r="A1257">
            <v>6075009</v>
          </cell>
          <cell r="B1257" t="str">
            <v>Sunset Yard Signage</v>
          </cell>
        </row>
        <row r="1258">
          <cell r="A1258">
            <v>6082920</v>
          </cell>
          <cell r="B1258" t="str">
            <v>Sherwood Bldg B Interior Walls</v>
          </cell>
        </row>
        <row r="1259">
          <cell r="A1259">
            <v>6082922</v>
          </cell>
          <cell r="B1259" t="str">
            <v>Sherwood Bldg B Plumbing Systems</v>
          </cell>
        </row>
        <row r="1260">
          <cell r="A1260">
            <v>6082923</v>
          </cell>
          <cell r="B1260" t="str">
            <v>Sherwood Bldg B A/C Systems</v>
          </cell>
        </row>
        <row r="1261">
          <cell r="A1261">
            <v>6082925</v>
          </cell>
          <cell r="B1261" t="str">
            <v>Sherwood Bldg B Electrical Systems</v>
          </cell>
        </row>
        <row r="1262">
          <cell r="A1262">
            <v>6082926</v>
          </cell>
          <cell r="B1262" t="str">
            <v>Sherwood Bldg B Security Surveillance Systems</v>
          </cell>
        </row>
        <row r="1263">
          <cell r="A1263">
            <v>6082983</v>
          </cell>
          <cell r="B1263" t="str">
            <v>Parkrose Builidng Roof</v>
          </cell>
        </row>
        <row r="1264">
          <cell r="A1264">
            <v>6082988</v>
          </cell>
          <cell r="B1264" t="str">
            <v>Parkrose Interior Walls</v>
          </cell>
        </row>
        <row r="1265">
          <cell r="A1265">
            <v>6082995</v>
          </cell>
          <cell r="B1265" t="str">
            <v>Parkrose Electrical Systems</v>
          </cell>
        </row>
        <row r="1266">
          <cell r="A1266">
            <v>6082996</v>
          </cell>
          <cell r="B1266" t="str">
            <v>Parkrose Security Surveillance Systems</v>
          </cell>
        </row>
        <row r="1267">
          <cell r="A1267">
            <v>6084070</v>
          </cell>
          <cell r="B1267" t="str">
            <v>Sherwood Bldg B Surface &amp; Patch Parking Lot</v>
          </cell>
        </row>
        <row r="1268">
          <cell r="A1268">
            <v>6084071</v>
          </cell>
          <cell r="B1268" t="str">
            <v>Parkrose Excav, Grading &amp; Ponds</v>
          </cell>
        </row>
        <row r="1269">
          <cell r="A1269">
            <v>6088778</v>
          </cell>
          <cell r="B1269" t="str">
            <v>TVFR Emergency Training Center</v>
          </cell>
        </row>
        <row r="1270">
          <cell r="A1270">
            <v>6091566</v>
          </cell>
          <cell r="B1270" t="str">
            <v>Parkrose Removal &amp; Paving of Landscape Island</v>
          </cell>
        </row>
        <row r="1271">
          <cell r="A1271">
            <v>6091567</v>
          </cell>
          <cell r="B1271" t="str">
            <v>Sunset Gate Replacement</v>
          </cell>
        </row>
        <row r="1272">
          <cell r="A1272">
            <v>6091568</v>
          </cell>
          <cell r="B1272" t="str">
            <v>Mt. Scott Fueling Sheds</v>
          </cell>
        </row>
        <row r="1273">
          <cell r="A1273">
            <v>6091569</v>
          </cell>
          <cell r="B1273" t="str">
            <v>Sunset Fueling Sheds</v>
          </cell>
        </row>
        <row r="1274">
          <cell r="A1274">
            <v>6091653</v>
          </cell>
          <cell r="B1274" t="str">
            <v>Sherwood Building B Security Improvements</v>
          </cell>
        </row>
        <row r="1275">
          <cell r="A1275">
            <v>6092597</v>
          </cell>
          <cell r="B1275" t="str">
            <v>Sherwood Leaktown Electrical Compressed Air</v>
          </cell>
        </row>
        <row r="1276">
          <cell r="A1276">
            <v>6093505</v>
          </cell>
          <cell r="B1276" t="str">
            <v>Training Town Service Installation</v>
          </cell>
        </row>
        <row r="1277">
          <cell r="A1277">
            <v>6096908</v>
          </cell>
          <cell r="B1277" t="str">
            <v>Salem Facility Bioswale</v>
          </cell>
        </row>
        <row r="1278">
          <cell r="A1278">
            <v>6096921</v>
          </cell>
          <cell r="B1278" t="str">
            <v>Sherwood Building A Foundation`</v>
          </cell>
        </row>
        <row r="1279">
          <cell r="A1279">
            <v>6096922</v>
          </cell>
          <cell r="B1279" t="str">
            <v>Sherwood Building A Exterior Walls</v>
          </cell>
        </row>
        <row r="1280">
          <cell r="A1280">
            <v>6096923</v>
          </cell>
          <cell r="B1280" t="str">
            <v>Sherwood Building A Roof</v>
          </cell>
        </row>
        <row r="1281">
          <cell r="A1281">
            <v>6096924</v>
          </cell>
          <cell r="B1281" t="str">
            <v>Sherwood Building A Interior Doors</v>
          </cell>
        </row>
        <row r="1282">
          <cell r="A1282">
            <v>6096925</v>
          </cell>
          <cell r="B1282" t="str">
            <v>Sherwood Building A Garage Doors</v>
          </cell>
        </row>
        <row r="1283">
          <cell r="A1283">
            <v>6096926</v>
          </cell>
          <cell r="B1283" t="str">
            <v>Sherwood Building A Interior Walls</v>
          </cell>
        </row>
        <row r="1284">
          <cell r="A1284">
            <v>6096927</v>
          </cell>
          <cell r="B1284" t="str">
            <v>Sherwood Building A Floor Coverings</v>
          </cell>
        </row>
        <row r="1285">
          <cell r="A1285">
            <v>6096928</v>
          </cell>
          <cell r="B1285" t="str">
            <v>Sherwood Building A Bathrooms</v>
          </cell>
        </row>
        <row r="1286">
          <cell r="A1286">
            <v>6096929</v>
          </cell>
          <cell r="B1286" t="str">
            <v>Sherwood Building A Skylights</v>
          </cell>
        </row>
        <row r="1287">
          <cell r="A1287">
            <v>6096930</v>
          </cell>
          <cell r="B1287" t="str">
            <v>Sherwood Building A Windows &amp; Storefront</v>
          </cell>
        </row>
        <row r="1288">
          <cell r="A1288">
            <v>6096931</v>
          </cell>
          <cell r="B1288" t="str">
            <v>Sherwood Building A Plumbing</v>
          </cell>
        </row>
        <row r="1289">
          <cell r="A1289">
            <v>6096932</v>
          </cell>
          <cell r="B1289" t="str">
            <v>Sherwood Building A Air Conditioning</v>
          </cell>
        </row>
        <row r="1290">
          <cell r="A1290">
            <v>6096933</v>
          </cell>
          <cell r="B1290" t="str">
            <v>Sherwood Building A Fire Protection</v>
          </cell>
        </row>
        <row r="1291">
          <cell r="A1291">
            <v>6096934</v>
          </cell>
          <cell r="B1291" t="str">
            <v>Sherwood Building A Electrical</v>
          </cell>
        </row>
        <row r="1292">
          <cell r="A1292">
            <v>6096935</v>
          </cell>
          <cell r="B1292" t="str">
            <v>Sherwood Building A Security Surveillance</v>
          </cell>
        </row>
        <row r="1293">
          <cell r="A1293">
            <v>6096936</v>
          </cell>
          <cell r="B1293" t="str">
            <v>Sherwood Building A</v>
          </cell>
        </row>
        <row r="1294">
          <cell r="A1294">
            <v>6096938</v>
          </cell>
          <cell r="B1294" t="str">
            <v>Sherwood Buildings &amp; Land Improvements</v>
          </cell>
        </row>
        <row r="1295">
          <cell r="A1295">
            <v>6096939</v>
          </cell>
          <cell r="B1295" t="str">
            <v>Sherwood Building A Data Room</v>
          </cell>
        </row>
        <row r="1296">
          <cell r="A1296">
            <v>6098023</v>
          </cell>
          <cell r="B1296" t="str">
            <v>Sherwood Surfaced Parking Lot</v>
          </cell>
        </row>
        <row r="1297">
          <cell r="A1297">
            <v>6098044</v>
          </cell>
          <cell r="B1297" t="str">
            <v>Sherwood Building A Air Compressors</v>
          </cell>
        </row>
        <row r="1298">
          <cell r="A1298">
            <v>6099199</v>
          </cell>
          <cell r="B1298" t="str">
            <v>Sherwood Building Fuel Shed</v>
          </cell>
        </row>
        <row r="1299">
          <cell r="A1299">
            <v>6101148</v>
          </cell>
          <cell r="B1299" t="str">
            <v>Sherwood Building Electrical Distribution System</v>
          </cell>
        </row>
        <row r="1300">
          <cell r="A1300">
            <v>6103322</v>
          </cell>
          <cell r="B1300" t="str">
            <v>Sherwood Building A Data Room</v>
          </cell>
        </row>
        <row r="1301">
          <cell r="A1301">
            <v>6104448</v>
          </cell>
          <cell r="B1301" t="str">
            <v>Sherwood - Hazmat Shed</v>
          </cell>
        </row>
        <row r="1302">
          <cell r="A1302">
            <v>6105492</v>
          </cell>
          <cell r="B1302" t="str">
            <v>Sherwood Building A Generator</v>
          </cell>
        </row>
        <row r="1303">
          <cell r="A1303">
            <v>6106392</v>
          </cell>
          <cell r="B1303" t="str">
            <v>Sherwood Spoils Shed</v>
          </cell>
        </row>
        <row r="1304">
          <cell r="A1304">
            <v>6106452</v>
          </cell>
          <cell r="B1304" t="str">
            <v>Sherwood Truck Wash</v>
          </cell>
        </row>
        <row r="1305">
          <cell r="A1305">
            <v>6106453</v>
          </cell>
          <cell r="B1305" t="str">
            <v>Sherwood Fuel Shed</v>
          </cell>
        </row>
        <row r="1306">
          <cell r="A1306">
            <v>6106454</v>
          </cell>
          <cell r="B1306" t="str">
            <v>Sherwood Vehicle Shed</v>
          </cell>
        </row>
        <row r="1307">
          <cell r="A1307">
            <v>6106455</v>
          </cell>
          <cell r="B1307" t="str">
            <v>Sherwood Vehicle Shed Parking Lot</v>
          </cell>
        </row>
        <row r="1308">
          <cell r="A1308">
            <v>6108959</v>
          </cell>
          <cell r="B1308" t="str">
            <v>Sherwood Fuel Shed Parking Lot</v>
          </cell>
        </row>
        <row r="1309">
          <cell r="A1309">
            <v>6109009</v>
          </cell>
          <cell r="B1309" t="str">
            <v>Sherwood Parking Lot 2014</v>
          </cell>
        </row>
        <row r="1310">
          <cell r="A1310">
            <v>6109036</v>
          </cell>
          <cell r="B1310" t="str">
            <v>Sauvie Island Gate Station Security</v>
          </cell>
        </row>
        <row r="1311">
          <cell r="A1311">
            <v>6110353</v>
          </cell>
          <cell r="B1311" t="str">
            <v>Salem Service Center Retrofit Exterior Walls</v>
          </cell>
        </row>
        <row r="1312">
          <cell r="A1312">
            <v>6110354</v>
          </cell>
          <cell r="B1312" t="str">
            <v>Salem Service Center Retrofit Interior Walls</v>
          </cell>
        </row>
        <row r="1313">
          <cell r="A1313">
            <v>6110355</v>
          </cell>
          <cell r="B1313" t="str">
            <v>Salem Service Center Retrofit Foundation</v>
          </cell>
        </row>
        <row r="1314">
          <cell r="A1314">
            <v>6110356</v>
          </cell>
          <cell r="B1314" t="str">
            <v>Salem Service Center Retrofit Roof</v>
          </cell>
        </row>
        <row r="1315">
          <cell r="A1315">
            <v>6110357</v>
          </cell>
          <cell r="B1315" t="str">
            <v>Salem Service Center Retrofit Windows &amp; Doors</v>
          </cell>
        </row>
        <row r="1316">
          <cell r="A1316">
            <v>6110358</v>
          </cell>
          <cell r="B1316" t="str">
            <v>Salem Service Center Retrofit Bathrooms</v>
          </cell>
        </row>
        <row r="1317">
          <cell r="A1317">
            <v>6110359</v>
          </cell>
          <cell r="B1317" t="str">
            <v>Salem Service Center Retrofit Floor Coverings</v>
          </cell>
        </row>
        <row r="1318">
          <cell r="A1318">
            <v>6110360</v>
          </cell>
          <cell r="B1318" t="str">
            <v>Salem Service Center Retrofit Skylights</v>
          </cell>
        </row>
        <row r="1319">
          <cell r="A1319">
            <v>6110361</v>
          </cell>
          <cell r="B1319" t="str">
            <v>Salem Service Center Retrofit Garage Doors</v>
          </cell>
        </row>
        <row r="1320">
          <cell r="A1320">
            <v>6110363</v>
          </cell>
          <cell r="B1320" t="str">
            <v>Salem Service Center Retrofit Storage Shed</v>
          </cell>
        </row>
        <row r="1321">
          <cell r="A1321">
            <v>6110364</v>
          </cell>
          <cell r="B1321" t="str">
            <v>Salem Service Center Retrofit Plumbing System</v>
          </cell>
        </row>
        <row r="1322">
          <cell r="A1322">
            <v>6110365</v>
          </cell>
          <cell r="B1322" t="str">
            <v>Salem Service Center Retrofit Air Conditioning</v>
          </cell>
        </row>
        <row r="1323">
          <cell r="A1323">
            <v>6110366</v>
          </cell>
          <cell r="B1323" t="str">
            <v>Salem Service Center Retrofit Fire Protection</v>
          </cell>
        </row>
        <row r="1324">
          <cell r="A1324">
            <v>6110367</v>
          </cell>
          <cell r="B1324" t="str">
            <v>Salem Service Center Retrofit Electrical System</v>
          </cell>
        </row>
        <row r="1325">
          <cell r="A1325">
            <v>6110368</v>
          </cell>
          <cell r="B1325" t="str">
            <v>Salem Service Center Retrofit Security Surveillanc</v>
          </cell>
        </row>
        <row r="1326">
          <cell r="A1326">
            <v>6110369</v>
          </cell>
          <cell r="B1326" t="str">
            <v>Salem Service Center Retrofit Parking Lot</v>
          </cell>
        </row>
        <row r="1327">
          <cell r="A1327">
            <v>6116607</v>
          </cell>
          <cell r="B1327" t="str">
            <v>HVAC - Helley Heights</v>
          </cell>
        </row>
        <row r="1328">
          <cell r="A1328">
            <v>6116608</v>
          </cell>
          <cell r="B1328" t="str">
            <v>HVAC - OPS Exercise Room</v>
          </cell>
        </row>
        <row r="1329">
          <cell r="A1329">
            <v>6116609</v>
          </cell>
          <cell r="B1329" t="str">
            <v>HVAC - Mary's Peak</v>
          </cell>
        </row>
        <row r="1330">
          <cell r="A1330">
            <v>6116635</v>
          </cell>
          <cell r="B1330" t="str">
            <v>The Dalles - Data Room AC</v>
          </cell>
        </row>
        <row r="1331">
          <cell r="A1331">
            <v>6116636</v>
          </cell>
          <cell r="B1331" t="str">
            <v>Parkrose SC - French Drain Installation</v>
          </cell>
        </row>
        <row r="1332">
          <cell r="A1332">
            <v>6116637</v>
          </cell>
          <cell r="B1332" t="str">
            <v>Eugene - Catch Basin</v>
          </cell>
        </row>
        <row r="1333">
          <cell r="A1333">
            <v>6116640</v>
          </cell>
          <cell r="B1333" t="str">
            <v>Water Sensing System For Server Room</v>
          </cell>
        </row>
        <row r="1334">
          <cell r="A1334">
            <v>6117581</v>
          </cell>
          <cell r="B1334" t="str">
            <v>HMC - Excavation &amp; Replacement</v>
          </cell>
        </row>
        <row r="1335">
          <cell r="A1335">
            <v>6117612</v>
          </cell>
          <cell r="B1335" t="str">
            <v>HVAC - Eugene Server Room</v>
          </cell>
        </row>
        <row r="1336">
          <cell r="A1336">
            <v>6117622</v>
          </cell>
          <cell r="B1336" t="str">
            <v>Bldg B - Explosion Proof Strobe</v>
          </cell>
        </row>
        <row r="1337">
          <cell r="A1337">
            <v>6122213</v>
          </cell>
          <cell r="B1337" t="str">
            <v>HVAC Compressor Eugene</v>
          </cell>
        </row>
        <row r="1338">
          <cell r="A1338">
            <v>6122217</v>
          </cell>
          <cell r="B1338" t="str">
            <v>Salem CNG Compressor - Building Foundation</v>
          </cell>
        </row>
        <row r="1339">
          <cell r="A1339">
            <v>6122218</v>
          </cell>
          <cell r="B1339" t="str">
            <v>Salem CNG Compressor - Building Roof</v>
          </cell>
        </row>
        <row r="1340">
          <cell r="A1340">
            <v>6122219</v>
          </cell>
          <cell r="B1340" t="str">
            <v>Salem CNG Compressor - Building Plumbing System</v>
          </cell>
        </row>
        <row r="1341">
          <cell r="A1341">
            <v>6122220</v>
          </cell>
          <cell r="B1341" t="str">
            <v>Salem CNG Compressor-Building Electrical Dist. Sys</v>
          </cell>
        </row>
        <row r="1342">
          <cell r="A1342">
            <v>6122221</v>
          </cell>
          <cell r="B1342" t="str">
            <v>Salem CNG Compressor - Sitework</v>
          </cell>
        </row>
        <row r="1343">
          <cell r="A1343">
            <v>6122222</v>
          </cell>
          <cell r="B1343" t="str">
            <v>Salem CNG Compressor - Surfaced Area</v>
          </cell>
        </row>
        <row r="1344">
          <cell r="A1344">
            <v>6123708</v>
          </cell>
          <cell r="B1344" t="str">
            <v>22 KW Liquid Cooled Generator</v>
          </cell>
        </row>
        <row r="1345">
          <cell r="A1345">
            <v>6123713</v>
          </cell>
          <cell r="B1345" t="str">
            <v>Newport LNG Chainlink Fence</v>
          </cell>
        </row>
        <row r="1346">
          <cell r="A1346">
            <v>6123714</v>
          </cell>
          <cell r="B1346" t="str">
            <v>Newport LNG Chainlink Fence - Security</v>
          </cell>
        </row>
        <row r="1347">
          <cell r="A1347">
            <v>6123715</v>
          </cell>
          <cell r="B1347" t="str">
            <v>Split Air Systems (2) - Hebo Mt</v>
          </cell>
        </row>
        <row r="1348">
          <cell r="A1348">
            <v>6124836</v>
          </cell>
          <cell r="B1348" t="str">
            <v>2014 Sherwood Building A Additions</v>
          </cell>
        </row>
        <row r="1349">
          <cell r="A1349">
            <v>6124837</v>
          </cell>
          <cell r="B1349" t="str">
            <v>Weld Shop Fans Phase 2 - Sherwood</v>
          </cell>
        </row>
        <row r="1350">
          <cell r="A1350">
            <v>6124847</v>
          </cell>
          <cell r="B1350" t="str">
            <v>UPS (Uninterruptible Power Supply) Replacements</v>
          </cell>
        </row>
        <row r="1351">
          <cell r="A1351">
            <v>6124850</v>
          </cell>
          <cell r="B1351" t="str">
            <v>Sherwood  - Building Electrical Dist. System</v>
          </cell>
        </row>
        <row r="1352">
          <cell r="A1352">
            <v>6124851</v>
          </cell>
          <cell r="B1352" t="str">
            <v>Sherwood  - Building Air Conditioning System</v>
          </cell>
        </row>
        <row r="1353">
          <cell r="A1353">
            <v>6124852</v>
          </cell>
          <cell r="B1353" t="str">
            <v>Sherwood  - Building Interior Wall</v>
          </cell>
        </row>
        <row r="1354">
          <cell r="A1354">
            <v>6124853</v>
          </cell>
          <cell r="B1354" t="str">
            <v>Sherwood  - Building Roof</v>
          </cell>
        </row>
        <row r="1355">
          <cell r="A1355">
            <v>6124854</v>
          </cell>
          <cell r="B1355" t="str">
            <v>Sherwood  - Building Interior Doors &amp; Windows</v>
          </cell>
        </row>
        <row r="1356">
          <cell r="A1356">
            <v>6124855</v>
          </cell>
          <cell r="B1356" t="str">
            <v>Sherwood  - Building Plumbing System</v>
          </cell>
        </row>
        <row r="1357">
          <cell r="A1357">
            <v>6124856</v>
          </cell>
          <cell r="B1357" t="str">
            <v>Sherwood  - Building Fire Protection System</v>
          </cell>
        </row>
        <row r="1358">
          <cell r="A1358">
            <v>6124858</v>
          </cell>
          <cell r="B1358" t="str">
            <v>Salem CNG Compressor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8DC8-4D0F-4794-96EA-FD6E6FCE12E2}">
  <sheetPr>
    <tabColor rgb="FFE7E7FF"/>
  </sheetPr>
  <dimension ref="A1:Q32"/>
  <sheetViews>
    <sheetView view="pageLayout" zoomScaleNormal="85" workbookViewId="0">
      <selection activeCell="C35" sqref="C35"/>
    </sheetView>
  </sheetViews>
  <sheetFormatPr defaultRowHeight="15" x14ac:dyDescent="0.25"/>
  <cols>
    <col min="1" max="1" width="10.85546875" customWidth="1"/>
    <col min="2" max="2" width="31.42578125" bestFit="1" customWidth="1"/>
    <col min="3" max="3" width="11.7109375" bestFit="1" customWidth="1"/>
    <col min="4" max="4" width="12.7109375" bestFit="1" customWidth="1"/>
    <col min="6" max="7" width="14.5703125" bestFit="1" customWidth="1"/>
    <col min="9" max="9" width="15.28515625" customWidth="1"/>
  </cols>
  <sheetData>
    <row r="1" spans="1:17" x14ac:dyDescent="0.25">
      <c r="I1" t="s">
        <v>93</v>
      </c>
    </row>
    <row r="2" spans="1:17" x14ac:dyDescent="0.25">
      <c r="I2" t="s">
        <v>7</v>
      </c>
    </row>
    <row r="3" spans="1:17" x14ac:dyDescent="0.25">
      <c r="I3" t="s">
        <v>0</v>
      </c>
    </row>
    <row r="4" spans="1:17" x14ac:dyDescent="0.25">
      <c r="B4" t="s">
        <v>1</v>
      </c>
    </row>
    <row r="5" spans="1:17" x14ac:dyDescent="0.25">
      <c r="B5" t="s">
        <v>92</v>
      </c>
    </row>
    <row r="6" spans="1:17" x14ac:dyDescent="0.25">
      <c r="B6" t="s">
        <v>6</v>
      </c>
    </row>
    <row r="7" spans="1:17" ht="15.75" thickBot="1" x14ac:dyDescent="0.3"/>
    <row r="8" spans="1:17" ht="15.75" thickBot="1" x14ac:dyDescent="0.3">
      <c r="A8" t="s">
        <v>85</v>
      </c>
      <c r="B8" s="6"/>
      <c r="C8" s="7" t="s">
        <v>88</v>
      </c>
      <c r="D8" s="7" t="s">
        <v>89</v>
      </c>
      <c r="E8" s="7"/>
      <c r="F8" s="7" t="s">
        <v>3</v>
      </c>
      <c r="G8" s="8" t="s">
        <v>4</v>
      </c>
      <c r="L8" s="24" t="s">
        <v>81</v>
      </c>
      <c r="M8" s="25"/>
      <c r="N8" s="25"/>
    </row>
    <row r="9" spans="1:17" x14ac:dyDescent="0.25">
      <c r="B9" s="1"/>
      <c r="C9" s="9"/>
      <c r="D9" s="9"/>
      <c r="E9" s="9"/>
      <c r="F9" s="9"/>
      <c r="G9" s="10"/>
    </row>
    <row r="10" spans="1:17" x14ac:dyDescent="0.25">
      <c r="B10" s="2" t="s">
        <v>2</v>
      </c>
      <c r="C10">
        <v>108011</v>
      </c>
      <c r="D10">
        <v>145024</v>
      </c>
      <c r="F10" s="30">
        <f>'Lincoln NBV 11-30-23 - PP'!D88</f>
        <v>167296.31809516787</v>
      </c>
      <c r="G10" s="31"/>
      <c r="L10" s="23" t="s">
        <v>82</v>
      </c>
      <c r="Q10" t="s">
        <v>94</v>
      </c>
    </row>
    <row r="11" spans="1:17" x14ac:dyDescent="0.25">
      <c r="B11" s="2"/>
      <c r="C11">
        <v>108010</v>
      </c>
      <c r="D11">
        <v>145021</v>
      </c>
      <c r="F11" s="30">
        <f>'Lincoln NBV 11-30-23 - PP'!E88</f>
        <v>223721.76190483206</v>
      </c>
      <c r="G11" s="31"/>
      <c r="L11" s="23"/>
      <c r="Q11" t="s">
        <v>95</v>
      </c>
    </row>
    <row r="12" spans="1:17" x14ac:dyDescent="0.25">
      <c r="B12" s="2"/>
      <c r="C12">
        <v>101000</v>
      </c>
      <c r="D12">
        <v>142005</v>
      </c>
      <c r="F12" s="30"/>
      <c r="G12" s="31">
        <f>'Lincoln NBV 11-30-23 - PP'!C88</f>
        <v>391018.07999999996</v>
      </c>
      <c r="L12" s="23"/>
      <c r="Q12" t="s">
        <v>96</v>
      </c>
    </row>
    <row r="13" spans="1:17" ht="15.75" thickBot="1" x14ac:dyDescent="0.3">
      <c r="B13" s="3"/>
      <c r="C13" s="5"/>
      <c r="D13" s="5"/>
      <c r="E13" s="5"/>
      <c r="F13" s="32"/>
      <c r="G13" s="33"/>
      <c r="L13" s="23"/>
    </row>
    <row r="14" spans="1:17" x14ac:dyDescent="0.25">
      <c r="B14" s="1" t="s">
        <v>91</v>
      </c>
      <c r="C14" s="11">
        <v>254305</v>
      </c>
      <c r="D14" s="11" t="s">
        <v>90</v>
      </c>
      <c r="E14" s="9"/>
      <c r="F14" s="51">
        <f>F11*I16</f>
        <v>210164.22313339924</v>
      </c>
      <c r="G14" s="52"/>
      <c r="H14" t="s">
        <v>90</v>
      </c>
      <c r="I14" t="s">
        <v>78</v>
      </c>
      <c r="J14" t="s">
        <v>90</v>
      </c>
      <c r="K14" t="s">
        <v>79</v>
      </c>
      <c r="L14" s="23" t="s">
        <v>83</v>
      </c>
    </row>
    <row r="15" spans="1:17" x14ac:dyDescent="0.25">
      <c r="B15" s="34" t="s">
        <v>79</v>
      </c>
      <c r="C15" s="29">
        <v>254317</v>
      </c>
      <c r="D15" s="29" t="s">
        <v>90</v>
      </c>
      <c r="F15" s="53">
        <f>F11*K16</f>
        <v>13557.538771432821</v>
      </c>
      <c r="G15" s="54"/>
      <c r="L15" s="23" t="s">
        <v>87</v>
      </c>
    </row>
    <row r="16" spans="1:17" x14ac:dyDescent="0.25">
      <c r="B16" s="2" t="s">
        <v>86</v>
      </c>
      <c r="C16">
        <v>108010</v>
      </c>
      <c r="D16">
        <v>145021</v>
      </c>
      <c r="F16" s="53"/>
      <c r="G16" s="54">
        <f>F11</f>
        <v>223721.76190483206</v>
      </c>
      <c r="I16" s="55">
        <f>'State Allocation'!D15</f>
        <v>0.93940000000000001</v>
      </c>
      <c r="K16" s="55">
        <f>1-I16</f>
        <v>6.0599999999999987E-2</v>
      </c>
      <c r="L16" s="23"/>
      <c r="Q16" t="s">
        <v>95</v>
      </c>
    </row>
    <row r="17" spans="1:17" ht="15.75" thickBot="1" x14ac:dyDescent="0.3">
      <c r="B17" s="3"/>
      <c r="C17" s="5"/>
      <c r="D17" s="5"/>
      <c r="E17" s="5"/>
      <c r="F17" s="32"/>
      <c r="G17" s="33"/>
      <c r="L17" s="23"/>
    </row>
    <row r="18" spans="1:17" x14ac:dyDescent="0.25">
      <c r="A18" t="s">
        <v>84</v>
      </c>
      <c r="B18" s="2" t="s">
        <v>5</v>
      </c>
      <c r="C18">
        <v>131001</v>
      </c>
      <c r="D18">
        <v>103005</v>
      </c>
      <c r="F18" s="65">
        <v>1260000</v>
      </c>
      <c r="G18" s="31"/>
      <c r="L18" s="23" t="s">
        <v>80</v>
      </c>
      <c r="Q18" t="s">
        <v>97</v>
      </c>
    </row>
    <row r="19" spans="1:17" x14ac:dyDescent="0.25">
      <c r="A19" t="s">
        <v>84</v>
      </c>
      <c r="B19" s="34" t="s">
        <v>78</v>
      </c>
      <c r="C19">
        <v>254305</v>
      </c>
      <c r="D19" s="29" t="s">
        <v>90</v>
      </c>
      <c r="F19" s="30"/>
      <c r="G19" s="31">
        <f>F18*I21</f>
        <v>1183644</v>
      </c>
      <c r="L19" s="23"/>
    </row>
    <row r="20" spans="1:17" ht="15.75" thickBot="1" x14ac:dyDescent="0.3">
      <c r="A20" t="s">
        <v>84</v>
      </c>
      <c r="B20" s="35" t="s">
        <v>79</v>
      </c>
      <c r="C20" s="4">
        <v>254317</v>
      </c>
      <c r="D20" s="4" t="s">
        <v>90</v>
      </c>
      <c r="E20" s="5"/>
      <c r="F20" s="32"/>
      <c r="G20" s="33">
        <f>F18*K21</f>
        <v>76355.999999999985</v>
      </c>
      <c r="H20" t="s">
        <v>90</v>
      </c>
      <c r="I20" t="s">
        <v>78</v>
      </c>
      <c r="J20" t="s">
        <v>90</v>
      </c>
      <c r="K20" t="s">
        <v>79</v>
      </c>
    </row>
    <row r="21" spans="1:17" x14ac:dyDescent="0.25">
      <c r="I21" s="55">
        <f>'State Allocation'!D15</f>
        <v>0.93940000000000001</v>
      </c>
      <c r="K21" s="55">
        <f>1-I21</f>
        <v>6.0599999999999987E-2</v>
      </c>
    </row>
    <row r="23" spans="1:17" x14ac:dyDescent="0.25">
      <c r="B23" t="s">
        <v>8</v>
      </c>
      <c r="F23" s="12">
        <f>+G12</f>
        <v>391018.07999999996</v>
      </c>
    </row>
    <row r="24" spans="1:17" x14ac:dyDescent="0.25">
      <c r="B24" t="s">
        <v>9</v>
      </c>
      <c r="F24" s="12">
        <f>+F10</f>
        <v>167296.31809516787</v>
      </c>
    </row>
    <row r="25" spans="1:17" x14ac:dyDescent="0.25">
      <c r="B25" t="s">
        <v>10</v>
      </c>
      <c r="F25" s="56">
        <f>+F23-F24</f>
        <v>223721.76190483209</v>
      </c>
    </row>
    <row r="27" spans="1:17" x14ac:dyDescent="0.25">
      <c r="B27" t="s">
        <v>11</v>
      </c>
      <c r="F27" s="12">
        <f>+F18</f>
        <v>1260000</v>
      </c>
    </row>
    <row r="28" spans="1:17" x14ac:dyDescent="0.25">
      <c r="B28" t="s">
        <v>10</v>
      </c>
      <c r="F28" s="12">
        <f>+F25</f>
        <v>223721.76190483209</v>
      </c>
    </row>
    <row r="29" spans="1:17" x14ac:dyDescent="0.25">
      <c r="B29" t="s">
        <v>12</v>
      </c>
      <c r="F29" s="56">
        <f>+F27-F28</f>
        <v>1036278.2380951679</v>
      </c>
      <c r="I29" s="12"/>
    </row>
    <row r="32" spans="1:17" x14ac:dyDescent="0.25">
      <c r="F32" s="12"/>
    </row>
  </sheetData>
  <pageMargins left="0.7" right="0.7" top="0.75" bottom="0.75" header="0.3" footer="0.3"/>
  <pageSetup scale="70" orientation="portrait" r:id="rId1"/>
  <headerFooter>
    <oddHeader>&amp;R&amp;"Times New Roman,Regular"&amp;10UG-____ - NWN's Application for an Order
Exhibit E / &amp;A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6F35-0DF1-4747-9BF6-B75359622BE0}">
  <sheetPr>
    <tabColor rgb="FFE7E7FF"/>
  </sheetPr>
  <dimension ref="A1:H32"/>
  <sheetViews>
    <sheetView view="pageLayout" zoomScaleNormal="100" workbookViewId="0">
      <selection activeCell="C36" sqref="C36"/>
    </sheetView>
  </sheetViews>
  <sheetFormatPr defaultRowHeight="15" x14ac:dyDescent="0.25"/>
  <cols>
    <col min="2" max="2" width="12.85546875" customWidth="1"/>
    <col min="3" max="3" width="42.140625" customWidth="1"/>
    <col min="4" max="4" width="6.85546875" bestFit="1" customWidth="1"/>
    <col min="5" max="5" width="14.28515625" style="67" bestFit="1" customWidth="1"/>
    <col min="6" max="16" width="12.85546875" customWidth="1"/>
    <col min="258" max="258" width="12.85546875" customWidth="1"/>
    <col min="259" max="260" width="18.85546875" customWidth="1"/>
    <col min="261" max="261" width="14.28515625" bestFit="1" customWidth="1"/>
    <col min="262" max="272" width="12.85546875" customWidth="1"/>
    <col min="514" max="514" width="12.85546875" customWidth="1"/>
    <col min="515" max="516" width="18.85546875" customWidth="1"/>
    <col min="517" max="517" width="14.28515625" bestFit="1" customWidth="1"/>
    <col min="518" max="528" width="12.85546875" customWidth="1"/>
    <col min="770" max="770" width="12.85546875" customWidth="1"/>
    <col min="771" max="772" width="18.85546875" customWidth="1"/>
    <col min="773" max="773" width="14.28515625" bestFit="1" customWidth="1"/>
    <col min="774" max="784" width="12.85546875" customWidth="1"/>
    <col min="1026" max="1026" width="12.85546875" customWidth="1"/>
    <col min="1027" max="1028" width="18.85546875" customWidth="1"/>
    <col min="1029" max="1029" width="14.28515625" bestFit="1" customWidth="1"/>
    <col min="1030" max="1040" width="12.85546875" customWidth="1"/>
    <col min="1282" max="1282" width="12.85546875" customWidth="1"/>
    <col min="1283" max="1284" width="18.85546875" customWidth="1"/>
    <col min="1285" max="1285" width="14.28515625" bestFit="1" customWidth="1"/>
    <col min="1286" max="1296" width="12.85546875" customWidth="1"/>
    <col min="1538" max="1538" width="12.85546875" customWidth="1"/>
    <col min="1539" max="1540" width="18.85546875" customWidth="1"/>
    <col min="1541" max="1541" width="14.28515625" bestFit="1" customWidth="1"/>
    <col min="1542" max="1552" width="12.85546875" customWidth="1"/>
    <col min="1794" max="1794" width="12.85546875" customWidth="1"/>
    <col min="1795" max="1796" width="18.85546875" customWidth="1"/>
    <col min="1797" max="1797" width="14.28515625" bestFit="1" customWidth="1"/>
    <col min="1798" max="1808" width="12.85546875" customWidth="1"/>
    <col min="2050" max="2050" width="12.85546875" customWidth="1"/>
    <col min="2051" max="2052" width="18.85546875" customWidth="1"/>
    <col min="2053" max="2053" width="14.28515625" bestFit="1" customWidth="1"/>
    <col min="2054" max="2064" width="12.85546875" customWidth="1"/>
    <col min="2306" max="2306" width="12.85546875" customWidth="1"/>
    <col min="2307" max="2308" width="18.85546875" customWidth="1"/>
    <col min="2309" max="2309" width="14.28515625" bestFit="1" customWidth="1"/>
    <col min="2310" max="2320" width="12.85546875" customWidth="1"/>
    <col min="2562" max="2562" width="12.85546875" customWidth="1"/>
    <col min="2563" max="2564" width="18.85546875" customWidth="1"/>
    <col min="2565" max="2565" width="14.28515625" bestFit="1" customWidth="1"/>
    <col min="2566" max="2576" width="12.85546875" customWidth="1"/>
    <col min="2818" max="2818" width="12.85546875" customWidth="1"/>
    <col min="2819" max="2820" width="18.85546875" customWidth="1"/>
    <col min="2821" max="2821" width="14.28515625" bestFit="1" customWidth="1"/>
    <col min="2822" max="2832" width="12.85546875" customWidth="1"/>
    <col min="3074" max="3074" width="12.85546875" customWidth="1"/>
    <col min="3075" max="3076" width="18.85546875" customWidth="1"/>
    <col min="3077" max="3077" width="14.28515625" bestFit="1" customWidth="1"/>
    <col min="3078" max="3088" width="12.85546875" customWidth="1"/>
    <col min="3330" max="3330" width="12.85546875" customWidth="1"/>
    <col min="3331" max="3332" width="18.85546875" customWidth="1"/>
    <col min="3333" max="3333" width="14.28515625" bestFit="1" customWidth="1"/>
    <col min="3334" max="3344" width="12.85546875" customWidth="1"/>
    <col min="3586" max="3586" width="12.85546875" customWidth="1"/>
    <col min="3587" max="3588" width="18.85546875" customWidth="1"/>
    <col min="3589" max="3589" width="14.28515625" bestFit="1" customWidth="1"/>
    <col min="3590" max="3600" width="12.85546875" customWidth="1"/>
    <col min="3842" max="3842" width="12.85546875" customWidth="1"/>
    <col min="3843" max="3844" width="18.85546875" customWidth="1"/>
    <col min="3845" max="3845" width="14.28515625" bestFit="1" customWidth="1"/>
    <col min="3846" max="3856" width="12.85546875" customWidth="1"/>
    <col min="4098" max="4098" width="12.85546875" customWidth="1"/>
    <col min="4099" max="4100" width="18.85546875" customWidth="1"/>
    <col min="4101" max="4101" width="14.28515625" bestFit="1" customWidth="1"/>
    <col min="4102" max="4112" width="12.85546875" customWidth="1"/>
    <col min="4354" max="4354" width="12.85546875" customWidth="1"/>
    <col min="4355" max="4356" width="18.85546875" customWidth="1"/>
    <col min="4357" max="4357" width="14.28515625" bestFit="1" customWidth="1"/>
    <col min="4358" max="4368" width="12.85546875" customWidth="1"/>
    <col min="4610" max="4610" width="12.85546875" customWidth="1"/>
    <col min="4611" max="4612" width="18.85546875" customWidth="1"/>
    <col min="4613" max="4613" width="14.28515625" bestFit="1" customWidth="1"/>
    <col min="4614" max="4624" width="12.85546875" customWidth="1"/>
    <col min="4866" max="4866" width="12.85546875" customWidth="1"/>
    <col min="4867" max="4868" width="18.85546875" customWidth="1"/>
    <col min="4869" max="4869" width="14.28515625" bestFit="1" customWidth="1"/>
    <col min="4870" max="4880" width="12.85546875" customWidth="1"/>
    <col min="5122" max="5122" width="12.85546875" customWidth="1"/>
    <col min="5123" max="5124" width="18.85546875" customWidth="1"/>
    <col min="5125" max="5125" width="14.28515625" bestFit="1" customWidth="1"/>
    <col min="5126" max="5136" width="12.85546875" customWidth="1"/>
    <col min="5378" max="5378" width="12.85546875" customWidth="1"/>
    <col min="5379" max="5380" width="18.85546875" customWidth="1"/>
    <col min="5381" max="5381" width="14.28515625" bestFit="1" customWidth="1"/>
    <col min="5382" max="5392" width="12.85546875" customWidth="1"/>
    <col min="5634" max="5634" width="12.85546875" customWidth="1"/>
    <col min="5635" max="5636" width="18.85546875" customWidth="1"/>
    <col min="5637" max="5637" width="14.28515625" bestFit="1" customWidth="1"/>
    <col min="5638" max="5648" width="12.85546875" customWidth="1"/>
    <col min="5890" max="5890" width="12.85546875" customWidth="1"/>
    <col min="5891" max="5892" width="18.85546875" customWidth="1"/>
    <col min="5893" max="5893" width="14.28515625" bestFit="1" customWidth="1"/>
    <col min="5894" max="5904" width="12.85546875" customWidth="1"/>
    <col min="6146" max="6146" width="12.85546875" customWidth="1"/>
    <col min="6147" max="6148" width="18.85546875" customWidth="1"/>
    <col min="6149" max="6149" width="14.28515625" bestFit="1" customWidth="1"/>
    <col min="6150" max="6160" width="12.85546875" customWidth="1"/>
    <col min="6402" max="6402" width="12.85546875" customWidth="1"/>
    <col min="6403" max="6404" width="18.85546875" customWidth="1"/>
    <col min="6405" max="6405" width="14.28515625" bestFit="1" customWidth="1"/>
    <col min="6406" max="6416" width="12.85546875" customWidth="1"/>
    <col min="6658" max="6658" width="12.85546875" customWidth="1"/>
    <col min="6659" max="6660" width="18.85546875" customWidth="1"/>
    <col min="6661" max="6661" width="14.28515625" bestFit="1" customWidth="1"/>
    <col min="6662" max="6672" width="12.85546875" customWidth="1"/>
    <col min="6914" max="6914" width="12.85546875" customWidth="1"/>
    <col min="6915" max="6916" width="18.85546875" customWidth="1"/>
    <col min="6917" max="6917" width="14.28515625" bestFit="1" customWidth="1"/>
    <col min="6918" max="6928" width="12.85546875" customWidth="1"/>
    <col min="7170" max="7170" width="12.85546875" customWidth="1"/>
    <col min="7171" max="7172" width="18.85546875" customWidth="1"/>
    <col min="7173" max="7173" width="14.28515625" bestFit="1" customWidth="1"/>
    <col min="7174" max="7184" width="12.85546875" customWidth="1"/>
    <col min="7426" max="7426" width="12.85546875" customWidth="1"/>
    <col min="7427" max="7428" width="18.85546875" customWidth="1"/>
    <col min="7429" max="7429" width="14.28515625" bestFit="1" customWidth="1"/>
    <col min="7430" max="7440" width="12.85546875" customWidth="1"/>
    <col min="7682" max="7682" width="12.85546875" customWidth="1"/>
    <col min="7683" max="7684" width="18.85546875" customWidth="1"/>
    <col min="7685" max="7685" width="14.28515625" bestFit="1" customWidth="1"/>
    <col min="7686" max="7696" width="12.85546875" customWidth="1"/>
    <col min="7938" max="7938" width="12.85546875" customWidth="1"/>
    <col min="7939" max="7940" width="18.85546875" customWidth="1"/>
    <col min="7941" max="7941" width="14.28515625" bestFit="1" customWidth="1"/>
    <col min="7942" max="7952" width="12.85546875" customWidth="1"/>
    <col min="8194" max="8194" width="12.85546875" customWidth="1"/>
    <col min="8195" max="8196" width="18.85546875" customWidth="1"/>
    <col min="8197" max="8197" width="14.28515625" bestFit="1" customWidth="1"/>
    <col min="8198" max="8208" width="12.85546875" customWidth="1"/>
    <col min="8450" max="8450" width="12.85546875" customWidth="1"/>
    <col min="8451" max="8452" width="18.85546875" customWidth="1"/>
    <col min="8453" max="8453" width="14.28515625" bestFit="1" customWidth="1"/>
    <col min="8454" max="8464" width="12.85546875" customWidth="1"/>
    <col min="8706" max="8706" width="12.85546875" customWidth="1"/>
    <col min="8707" max="8708" width="18.85546875" customWidth="1"/>
    <col min="8709" max="8709" width="14.28515625" bestFit="1" customWidth="1"/>
    <col min="8710" max="8720" width="12.85546875" customWidth="1"/>
    <col min="8962" max="8962" width="12.85546875" customWidth="1"/>
    <col min="8963" max="8964" width="18.85546875" customWidth="1"/>
    <col min="8965" max="8965" width="14.28515625" bestFit="1" customWidth="1"/>
    <col min="8966" max="8976" width="12.85546875" customWidth="1"/>
    <col min="9218" max="9218" width="12.85546875" customWidth="1"/>
    <col min="9219" max="9220" width="18.85546875" customWidth="1"/>
    <col min="9221" max="9221" width="14.28515625" bestFit="1" customWidth="1"/>
    <col min="9222" max="9232" width="12.85546875" customWidth="1"/>
    <col min="9474" max="9474" width="12.85546875" customWidth="1"/>
    <col min="9475" max="9476" width="18.85546875" customWidth="1"/>
    <col min="9477" max="9477" width="14.28515625" bestFit="1" customWidth="1"/>
    <col min="9478" max="9488" width="12.85546875" customWidth="1"/>
    <col min="9730" max="9730" width="12.85546875" customWidth="1"/>
    <col min="9731" max="9732" width="18.85546875" customWidth="1"/>
    <col min="9733" max="9733" width="14.28515625" bestFit="1" customWidth="1"/>
    <col min="9734" max="9744" width="12.85546875" customWidth="1"/>
    <col min="9986" max="9986" width="12.85546875" customWidth="1"/>
    <col min="9987" max="9988" width="18.85546875" customWidth="1"/>
    <col min="9989" max="9989" width="14.28515625" bestFit="1" customWidth="1"/>
    <col min="9990" max="10000" width="12.85546875" customWidth="1"/>
    <col min="10242" max="10242" width="12.85546875" customWidth="1"/>
    <col min="10243" max="10244" width="18.85546875" customWidth="1"/>
    <col min="10245" max="10245" width="14.28515625" bestFit="1" customWidth="1"/>
    <col min="10246" max="10256" width="12.85546875" customWidth="1"/>
    <col min="10498" max="10498" width="12.85546875" customWidth="1"/>
    <col min="10499" max="10500" width="18.85546875" customWidth="1"/>
    <col min="10501" max="10501" width="14.28515625" bestFit="1" customWidth="1"/>
    <col min="10502" max="10512" width="12.85546875" customWidth="1"/>
    <col min="10754" max="10754" width="12.85546875" customWidth="1"/>
    <col min="10755" max="10756" width="18.85546875" customWidth="1"/>
    <col min="10757" max="10757" width="14.28515625" bestFit="1" customWidth="1"/>
    <col min="10758" max="10768" width="12.85546875" customWidth="1"/>
    <col min="11010" max="11010" width="12.85546875" customWidth="1"/>
    <col min="11011" max="11012" width="18.85546875" customWidth="1"/>
    <col min="11013" max="11013" width="14.28515625" bestFit="1" customWidth="1"/>
    <col min="11014" max="11024" width="12.85546875" customWidth="1"/>
    <col min="11266" max="11266" width="12.85546875" customWidth="1"/>
    <col min="11267" max="11268" width="18.85546875" customWidth="1"/>
    <col min="11269" max="11269" width="14.28515625" bestFit="1" customWidth="1"/>
    <col min="11270" max="11280" width="12.85546875" customWidth="1"/>
    <col min="11522" max="11522" width="12.85546875" customWidth="1"/>
    <col min="11523" max="11524" width="18.85546875" customWidth="1"/>
    <col min="11525" max="11525" width="14.28515625" bestFit="1" customWidth="1"/>
    <col min="11526" max="11536" width="12.85546875" customWidth="1"/>
    <col min="11778" max="11778" width="12.85546875" customWidth="1"/>
    <col min="11779" max="11780" width="18.85546875" customWidth="1"/>
    <col min="11781" max="11781" width="14.28515625" bestFit="1" customWidth="1"/>
    <col min="11782" max="11792" width="12.85546875" customWidth="1"/>
    <col min="12034" max="12034" width="12.85546875" customWidth="1"/>
    <col min="12035" max="12036" width="18.85546875" customWidth="1"/>
    <col min="12037" max="12037" width="14.28515625" bestFit="1" customWidth="1"/>
    <col min="12038" max="12048" width="12.85546875" customWidth="1"/>
    <col min="12290" max="12290" width="12.85546875" customWidth="1"/>
    <col min="12291" max="12292" width="18.85546875" customWidth="1"/>
    <col min="12293" max="12293" width="14.28515625" bestFit="1" customWidth="1"/>
    <col min="12294" max="12304" width="12.85546875" customWidth="1"/>
    <col min="12546" max="12546" width="12.85546875" customWidth="1"/>
    <col min="12547" max="12548" width="18.85546875" customWidth="1"/>
    <col min="12549" max="12549" width="14.28515625" bestFit="1" customWidth="1"/>
    <col min="12550" max="12560" width="12.85546875" customWidth="1"/>
    <col min="12802" max="12802" width="12.85546875" customWidth="1"/>
    <col min="12803" max="12804" width="18.85546875" customWidth="1"/>
    <col min="12805" max="12805" width="14.28515625" bestFit="1" customWidth="1"/>
    <col min="12806" max="12816" width="12.85546875" customWidth="1"/>
    <col min="13058" max="13058" width="12.85546875" customWidth="1"/>
    <col min="13059" max="13060" width="18.85546875" customWidth="1"/>
    <col min="13061" max="13061" width="14.28515625" bestFit="1" customWidth="1"/>
    <col min="13062" max="13072" width="12.85546875" customWidth="1"/>
    <col min="13314" max="13314" width="12.85546875" customWidth="1"/>
    <col min="13315" max="13316" width="18.85546875" customWidth="1"/>
    <col min="13317" max="13317" width="14.28515625" bestFit="1" customWidth="1"/>
    <col min="13318" max="13328" width="12.85546875" customWidth="1"/>
    <col min="13570" max="13570" width="12.85546875" customWidth="1"/>
    <col min="13571" max="13572" width="18.85546875" customWidth="1"/>
    <col min="13573" max="13573" width="14.28515625" bestFit="1" customWidth="1"/>
    <col min="13574" max="13584" width="12.85546875" customWidth="1"/>
    <col min="13826" max="13826" width="12.85546875" customWidth="1"/>
    <col min="13827" max="13828" width="18.85546875" customWidth="1"/>
    <col min="13829" max="13829" width="14.28515625" bestFit="1" customWidth="1"/>
    <col min="13830" max="13840" width="12.85546875" customWidth="1"/>
    <col min="14082" max="14082" width="12.85546875" customWidth="1"/>
    <col min="14083" max="14084" width="18.85546875" customWidth="1"/>
    <col min="14085" max="14085" width="14.28515625" bestFit="1" customWidth="1"/>
    <col min="14086" max="14096" width="12.85546875" customWidth="1"/>
    <col min="14338" max="14338" width="12.85546875" customWidth="1"/>
    <col min="14339" max="14340" width="18.85546875" customWidth="1"/>
    <col min="14341" max="14341" width="14.28515625" bestFit="1" customWidth="1"/>
    <col min="14342" max="14352" width="12.85546875" customWidth="1"/>
    <col min="14594" max="14594" width="12.85546875" customWidth="1"/>
    <col min="14595" max="14596" width="18.85546875" customWidth="1"/>
    <col min="14597" max="14597" width="14.28515625" bestFit="1" customWidth="1"/>
    <col min="14598" max="14608" width="12.85546875" customWidth="1"/>
    <col min="14850" max="14850" width="12.85546875" customWidth="1"/>
    <col min="14851" max="14852" width="18.85546875" customWidth="1"/>
    <col min="14853" max="14853" width="14.28515625" bestFit="1" customWidth="1"/>
    <col min="14854" max="14864" width="12.85546875" customWidth="1"/>
    <col min="15106" max="15106" width="12.85546875" customWidth="1"/>
    <col min="15107" max="15108" width="18.85546875" customWidth="1"/>
    <col min="15109" max="15109" width="14.28515625" bestFit="1" customWidth="1"/>
    <col min="15110" max="15120" width="12.85546875" customWidth="1"/>
    <col min="15362" max="15362" width="12.85546875" customWidth="1"/>
    <col min="15363" max="15364" width="18.85546875" customWidth="1"/>
    <col min="15365" max="15365" width="14.28515625" bestFit="1" customWidth="1"/>
    <col min="15366" max="15376" width="12.85546875" customWidth="1"/>
    <col min="15618" max="15618" width="12.85546875" customWidth="1"/>
    <col min="15619" max="15620" width="18.85546875" customWidth="1"/>
    <col min="15621" max="15621" width="14.28515625" bestFit="1" customWidth="1"/>
    <col min="15622" max="15632" width="12.85546875" customWidth="1"/>
    <col min="15874" max="15874" width="12.85546875" customWidth="1"/>
    <col min="15875" max="15876" width="18.85546875" customWidth="1"/>
    <col min="15877" max="15877" width="14.28515625" bestFit="1" customWidth="1"/>
    <col min="15878" max="15888" width="12.85546875" customWidth="1"/>
    <col min="16130" max="16130" width="12.85546875" customWidth="1"/>
    <col min="16131" max="16132" width="18.85546875" customWidth="1"/>
    <col min="16133" max="16133" width="14.28515625" bestFit="1" customWidth="1"/>
    <col min="16134" max="16144" width="12.85546875" customWidth="1"/>
  </cols>
  <sheetData>
    <row r="1" spans="1:5" x14ac:dyDescent="0.25">
      <c r="A1" s="66" t="s">
        <v>1572</v>
      </c>
    </row>
    <row r="2" spans="1:5" x14ac:dyDescent="0.25">
      <c r="A2" s="66" t="s">
        <v>1573</v>
      </c>
    </row>
    <row r="3" spans="1:5" x14ac:dyDescent="0.25">
      <c r="A3" s="66" t="s">
        <v>1574</v>
      </c>
    </row>
    <row r="4" spans="1:5" x14ac:dyDescent="0.25">
      <c r="A4" s="66" t="s">
        <v>1575</v>
      </c>
    </row>
    <row r="6" spans="1:5" x14ac:dyDescent="0.25">
      <c r="A6" s="68">
        <v>1</v>
      </c>
      <c r="B6" t="s">
        <v>1576</v>
      </c>
      <c r="E6" s="69">
        <f>'Sale of Lincoln City'!F29</f>
        <v>1036278.2380951679</v>
      </c>
    </row>
    <row r="7" spans="1:5" x14ac:dyDescent="0.25">
      <c r="A7" s="68">
        <f>+A6+1</f>
        <v>2</v>
      </c>
      <c r="B7" t="s">
        <v>1577</v>
      </c>
      <c r="E7" s="70"/>
    </row>
    <row r="8" spans="1:5" x14ac:dyDescent="0.25">
      <c r="A8" s="68">
        <f t="shared" ref="A8:A31" si="0">+A7+1</f>
        <v>3</v>
      </c>
      <c r="B8" t="s">
        <v>1578</v>
      </c>
      <c r="E8" s="69">
        <v>63000</v>
      </c>
    </row>
    <row r="9" spans="1:5" x14ac:dyDescent="0.25">
      <c r="A9" s="68">
        <f t="shared" si="0"/>
        <v>4</v>
      </c>
      <c r="B9" t="s">
        <v>1579</v>
      </c>
      <c r="E9" s="69">
        <v>22100</v>
      </c>
    </row>
    <row r="10" spans="1:5" x14ac:dyDescent="0.25">
      <c r="A10" s="68">
        <f t="shared" si="0"/>
        <v>5</v>
      </c>
      <c r="B10" t="s">
        <v>1597</v>
      </c>
      <c r="E10" s="69">
        <v>1380</v>
      </c>
    </row>
    <row r="11" spans="1:5" x14ac:dyDescent="0.25">
      <c r="A11" s="68">
        <f t="shared" si="0"/>
        <v>6</v>
      </c>
      <c r="B11" t="s">
        <v>1595</v>
      </c>
      <c r="E11" s="69">
        <v>2550</v>
      </c>
    </row>
    <row r="12" spans="1:5" x14ac:dyDescent="0.25">
      <c r="A12" s="68">
        <f t="shared" si="0"/>
        <v>7</v>
      </c>
      <c r="B12" t="s">
        <v>1596</v>
      </c>
      <c r="E12" s="69">
        <v>300</v>
      </c>
    </row>
    <row r="13" spans="1:5" x14ac:dyDescent="0.25">
      <c r="A13" s="68">
        <f t="shared" si="0"/>
        <v>8</v>
      </c>
      <c r="B13" t="s">
        <v>1580</v>
      </c>
      <c r="E13" s="71">
        <f>E6-E8-E9-E10-E11-E12</f>
        <v>946948.23809516791</v>
      </c>
    </row>
    <row r="14" spans="1:5" x14ac:dyDescent="0.25">
      <c r="A14" s="68">
        <f t="shared" si="0"/>
        <v>9</v>
      </c>
      <c r="E14" s="70"/>
    </row>
    <row r="15" spans="1:5" x14ac:dyDescent="0.25">
      <c r="A15" s="68">
        <f t="shared" si="0"/>
        <v>10</v>
      </c>
      <c r="B15" t="s">
        <v>1581</v>
      </c>
      <c r="D15" s="72">
        <f>1-D16</f>
        <v>0.93940000000000001</v>
      </c>
      <c r="E15" s="70">
        <f>+E13-E16</f>
        <v>889563.23809516791</v>
      </c>
    </row>
    <row r="16" spans="1:5" x14ac:dyDescent="0.25">
      <c r="A16" s="68">
        <f t="shared" si="0"/>
        <v>11</v>
      </c>
      <c r="B16" t="s">
        <v>1582</v>
      </c>
      <c r="D16" s="73">
        <f>E25</f>
        <v>6.0599999999999994E-2</v>
      </c>
      <c r="E16" s="70">
        <f>ROUND(D16*E13,0)</f>
        <v>57385</v>
      </c>
    </row>
    <row r="17" spans="1:8" ht="15.75" thickBot="1" x14ac:dyDescent="0.3">
      <c r="A17" s="68">
        <f t="shared" si="0"/>
        <v>12</v>
      </c>
      <c r="D17" s="74"/>
      <c r="E17" s="75">
        <f>SUM(E15:E16)</f>
        <v>946948.23809516791</v>
      </c>
    </row>
    <row r="18" spans="1:8" ht="15.75" thickTop="1" x14ac:dyDescent="0.25">
      <c r="A18" s="68">
        <f t="shared" si="0"/>
        <v>13</v>
      </c>
      <c r="D18" s="74"/>
      <c r="E18" s="70"/>
    </row>
    <row r="19" spans="1:8" x14ac:dyDescent="0.25">
      <c r="A19" s="68">
        <f t="shared" si="0"/>
        <v>14</v>
      </c>
      <c r="E19" s="70"/>
    </row>
    <row r="20" spans="1:8" x14ac:dyDescent="0.25">
      <c r="A20" s="68">
        <f t="shared" si="0"/>
        <v>15</v>
      </c>
      <c r="B20" s="76" t="s">
        <v>1583</v>
      </c>
      <c r="E20" s="70"/>
    </row>
    <row r="21" spans="1:8" x14ac:dyDescent="0.25">
      <c r="A21" s="68">
        <f t="shared" si="0"/>
        <v>16</v>
      </c>
      <c r="B21" s="67" t="s">
        <v>1593</v>
      </c>
      <c r="E21" s="67">
        <v>55</v>
      </c>
    </row>
    <row r="22" spans="1:8" x14ac:dyDescent="0.25">
      <c r="A22" s="68">
        <f t="shared" si="0"/>
        <v>17</v>
      </c>
      <c r="B22" s="67" t="s">
        <v>1584</v>
      </c>
      <c r="E22" s="67">
        <v>32</v>
      </c>
      <c r="F22" t="s">
        <v>1585</v>
      </c>
    </row>
    <row r="23" spans="1:8" x14ac:dyDescent="0.25">
      <c r="A23" s="68">
        <f t="shared" si="0"/>
        <v>18</v>
      </c>
      <c r="B23" s="67" t="s">
        <v>1594</v>
      </c>
      <c r="E23" s="67">
        <v>23</v>
      </c>
      <c r="F23" t="s">
        <v>1586</v>
      </c>
    </row>
    <row r="24" spans="1:8" x14ac:dyDescent="0.25">
      <c r="A24" s="68">
        <f t="shared" si="0"/>
        <v>19</v>
      </c>
    </row>
    <row r="25" spans="1:8" x14ac:dyDescent="0.25">
      <c r="A25" s="68">
        <f t="shared" si="0"/>
        <v>20</v>
      </c>
      <c r="B25" t="s">
        <v>1587</v>
      </c>
      <c r="E25" s="77">
        <f>(E22/E21*0.079)+(E23/E21*0.035)</f>
        <v>6.0599999999999994E-2</v>
      </c>
      <c r="F25" s="78"/>
      <c r="H25" s="79"/>
    </row>
    <row r="26" spans="1:8" x14ac:dyDescent="0.25">
      <c r="A26" s="68">
        <f t="shared" si="0"/>
        <v>21</v>
      </c>
      <c r="B26" t="s">
        <v>1588</v>
      </c>
      <c r="E26" s="80">
        <f>1-E25</f>
        <v>0.93940000000000001</v>
      </c>
    </row>
    <row r="27" spans="1:8" x14ac:dyDescent="0.25">
      <c r="A27" s="68">
        <f t="shared" si="0"/>
        <v>22</v>
      </c>
    </row>
    <row r="28" spans="1:8" x14ac:dyDescent="0.25">
      <c r="A28" s="68">
        <f t="shared" si="0"/>
        <v>23</v>
      </c>
      <c r="B28" s="76" t="s">
        <v>1589</v>
      </c>
    </row>
    <row r="29" spans="1:8" x14ac:dyDescent="0.25">
      <c r="A29" s="68">
        <f t="shared" si="0"/>
        <v>24</v>
      </c>
      <c r="B29" t="s">
        <v>1590</v>
      </c>
    </row>
    <row r="30" spans="1:8" x14ac:dyDescent="0.25">
      <c r="A30" s="68">
        <f t="shared" si="0"/>
        <v>25</v>
      </c>
      <c r="B30" t="s">
        <v>1591</v>
      </c>
    </row>
    <row r="31" spans="1:8" x14ac:dyDescent="0.25">
      <c r="A31" s="68">
        <f t="shared" si="0"/>
        <v>26</v>
      </c>
      <c r="B31" t="s">
        <v>1592</v>
      </c>
    </row>
    <row r="32" spans="1:8" x14ac:dyDescent="0.25">
      <c r="A32" s="68"/>
    </row>
  </sheetData>
  <pageMargins left="0.7" right="0.7" top="0.75" bottom="0.75" header="0.3" footer="0.3"/>
  <pageSetup orientation="portrait" horizontalDpi="1200" verticalDpi="1200" r:id="rId1"/>
  <headerFooter>
    <oddHeader>&amp;RUG-____- NWN's Application for an Order
Exhibit E /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F688-4759-42C1-9186-A20174F7BF13}">
  <sheetPr>
    <tabColor rgb="FFFFFF00"/>
  </sheetPr>
  <dimension ref="A1:H35"/>
  <sheetViews>
    <sheetView zoomScale="85" zoomScaleNormal="85" workbookViewId="0">
      <selection activeCell="A21" sqref="A21"/>
    </sheetView>
  </sheetViews>
  <sheetFormatPr defaultColWidth="9.140625" defaultRowHeight="12.75" outlineLevelRow="4" x14ac:dyDescent="0.25"/>
  <cols>
    <col min="1" max="1" width="52.7109375" style="14" bestFit="1" customWidth="1"/>
    <col min="2" max="2" width="12.140625" style="14" bestFit="1" customWidth="1"/>
    <col min="3" max="3" width="14.28515625" style="14" bestFit="1" customWidth="1"/>
    <col min="4" max="4" width="44.85546875" style="14" bestFit="1" customWidth="1"/>
    <col min="5" max="5" width="12.85546875" style="14" bestFit="1" customWidth="1"/>
    <col min="6" max="6" width="13.5703125" style="14" bestFit="1" customWidth="1"/>
    <col min="7" max="7" width="12.85546875" style="14" bestFit="1" customWidth="1"/>
    <col min="8" max="8" width="9.42578125" style="14" bestFit="1" customWidth="1"/>
    <col min="9" max="16384" width="9.140625" style="14"/>
  </cols>
  <sheetData>
    <row r="1" spans="1:8" x14ac:dyDescent="0.25">
      <c r="A1" s="13" t="s">
        <v>13</v>
      </c>
      <c r="B1" s="13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</row>
    <row r="2" spans="1:8" outlineLevel="4" x14ac:dyDescent="0.25">
      <c r="A2" s="14" t="s">
        <v>21</v>
      </c>
      <c r="B2" s="14" t="s">
        <v>22</v>
      </c>
      <c r="C2" s="15">
        <v>37865</v>
      </c>
      <c r="D2" s="14" t="s">
        <v>23</v>
      </c>
      <c r="E2" s="20">
        <v>-23620.26</v>
      </c>
      <c r="F2" s="20">
        <v>0</v>
      </c>
      <c r="G2" s="20">
        <v>-23620.26</v>
      </c>
      <c r="H2" s="14" t="s">
        <v>24</v>
      </c>
    </row>
    <row r="3" spans="1:8" outlineLevel="4" x14ac:dyDescent="0.25">
      <c r="A3" s="14" t="s">
        <v>25</v>
      </c>
      <c r="B3" s="14" t="s">
        <v>22</v>
      </c>
      <c r="C3" s="15">
        <v>23924</v>
      </c>
      <c r="D3" s="14" t="s">
        <v>23</v>
      </c>
      <c r="E3" s="20">
        <v>23070</v>
      </c>
      <c r="F3" s="20">
        <v>0</v>
      </c>
      <c r="G3" s="20">
        <v>23070</v>
      </c>
      <c r="H3" s="14" t="s">
        <v>24</v>
      </c>
    </row>
    <row r="4" spans="1:8" outlineLevel="4" x14ac:dyDescent="0.25">
      <c r="A4" s="14" t="s">
        <v>26</v>
      </c>
      <c r="B4" s="14" t="s">
        <v>22</v>
      </c>
      <c r="C4" s="15">
        <v>24289</v>
      </c>
      <c r="D4" s="14" t="s">
        <v>23</v>
      </c>
      <c r="E4" s="20">
        <v>375</v>
      </c>
      <c r="F4" s="20">
        <v>0</v>
      </c>
      <c r="G4" s="20">
        <v>375</v>
      </c>
      <c r="H4" s="14" t="s">
        <v>24</v>
      </c>
    </row>
    <row r="5" spans="1:8" outlineLevel="4" x14ac:dyDescent="0.25">
      <c r="A5" s="14" t="s">
        <v>27</v>
      </c>
      <c r="B5" s="14" t="s">
        <v>22</v>
      </c>
      <c r="C5" s="15">
        <v>26115</v>
      </c>
      <c r="D5" s="14" t="s">
        <v>23</v>
      </c>
      <c r="E5" s="20">
        <v>75</v>
      </c>
      <c r="F5" s="20">
        <v>0</v>
      </c>
      <c r="G5" s="20">
        <v>75</v>
      </c>
      <c r="H5" s="14" t="s">
        <v>24</v>
      </c>
    </row>
    <row r="6" spans="1:8" outlineLevel="4" x14ac:dyDescent="0.25">
      <c r="A6" s="14" t="s">
        <v>28</v>
      </c>
      <c r="B6" s="14" t="s">
        <v>22</v>
      </c>
      <c r="C6" s="15">
        <v>26115</v>
      </c>
      <c r="D6" s="14" t="s">
        <v>23</v>
      </c>
      <c r="E6" s="20">
        <v>9252</v>
      </c>
      <c r="F6" s="20">
        <v>0</v>
      </c>
      <c r="G6" s="20">
        <v>9252</v>
      </c>
      <c r="H6" s="14" t="s">
        <v>24</v>
      </c>
    </row>
    <row r="7" spans="1:8" outlineLevel="4" x14ac:dyDescent="0.25">
      <c r="A7" s="14" t="s">
        <v>29</v>
      </c>
      <c r="B7" s="14" t="s">
        <v>22</v>
      </c>
      <c r="C7" s="15">
        <v>26481</v>
      </c>
      <c r="D7" s="14" t="s">
        <v>23</v>
      </c>
      <c r="E7" s="20">
        <v>70</v>
      </c>
      <c r="F7" s="20">
        <v>0</v>
      </c>
      <c r="G7" s="20">
        <v>70</v>
      </c>
      <c r="H7" s="14" t="s">
        <v>24</v>
      </c>
    </row>
    <row r="8" spans="1:8" outlineLevel="4" x14ac:dyDescent="0.25">
      <c r="A8" s="14" t="s">
        <v>30</v>
      </c>
      <c r="B8" s="14" t="s">
        <v>22</v>
      </c>
      <c r="C8" s="15">
        <v>34151</v>
      </c>
      <c r="D8" s="14" t="s">
        <v>23</v>
      </c>
      <c r="E8" s="20">
        <v>2000</v>
      </c>
      <c r="F8" s="20">
        <v>0</v>
      </c>
      <c r="G8" s="20">
        <v>2000</v>
      </c>
      <c r="H8" s="14" t="s">
        <v>24</v>
      </c>
    </row>
    <row r="9" spans="1:8" outlineLevel="3" x14ac:dyDescent="0.25">
      <c r="A9" s="16" t="s">
        <v>31</v>
      </c>
      <c r="B9" s="16" t="s">
        <v>32</v>
      </c>
      <c r="C9" s="17"/>
      <c r="D9" s="16" t="s">
        <v>32</v>
      </c>
      <c r="E9" s="21">
        <v>11221.74</v>
      </c>
      <c r="F9" s="21">
        <v>0</v>
      </c>
      <c r="G9" s="21">
        <v>11221.74</v>
      </c>
      <c r="H9" s="16" t="s">
        <v>24</v>
      </c>
    </row>
    <row r="10" spans="1:8" outlineLevel="4" x14ac:dyDescent="0.25">
      <c r="A10" s="14" t="s">
        <v>33</v>
      </c>
      <c r="B10" s="14" t="s">
        <v>22</v>
      </c>
      <c r="C10" s="15">
        <v>37895</v>
      </c>
      <c r="D10" s="14" t="s">
        <v>34</v>
      </c>
      <c r="E10" s="20">
        <v>45728.68</v>
      </c>
      <c r="F10" s="20">
        <v>-15066.83</v>
      </c>
      <c r="G10" s="20">
        <v>30661.85</v>
      </c>
      <c r="H10" s="14" t="s">
        <v>24</v>
      </c>
    </row>
    <row r="11" spans="1:8" outlineLevel="4" x14ac:dyDescent="0.25">
      <c r="A11" s="14" t="s">
        <v>35</v>
      </c>
      <c r="B11" s="14" t="s">
        <v>22</v>
      </c>
      <c r="C11" s="15">
        <v>23924</v>
      </c>
      <c r="D11" s="14" t="s">
        <v>36</v>
      </c>
      <c r="E11" s="20">
        <v>7829</v>
      </c>
      <c r="F11" s="20">
        <v>-7307.44</v>
      </c>
      <c r="G11" s="20">
        <v>521.55999999999995</v>
      </c>
      <c r="H11" s="14" t="s">
        <v>24</v>
      </c>
    </row>
    <row r="12" spans="1:8" outlineLevel="4" x14ac:dyDescent="0.25">
      <c r="A12" s="14" t="s">
        <v>37</v>
      </c>
      <c r="B12" s="14" t="s">
        <v>22</v>
      </c>
      <c r="C12" s="15">
        <v>28672</v>
      </c>
      <c r="D12" s="14" t="s">
        <v>38</v>
      </c>
      <c r="E12" s="20">
        <v>315</v>
      </c>
      <c r="F12" s="20">
        <v>-242.14</v>
      </c>
      <c r="G12" s="20">
        <v>72.86</v>
      </c>
      <c r="H12" s="14" t="s">
        <v>24</v>
      </c>
    </row>
    <row r="13" spans="1:8" outlineLevel="4" x14ac:dyDescent="0.25">
      <c r="A13" s="14" t="s">
        <v>39</v>
      </c>
      <c r="B13" s="14" t="s">
        <v>22</v>
      </c>
      <c r="C13" s="15">
        <v>31229</v>
      </c>
      <c r="D13" s="14" t="s">
        <v>40</v>
      </c>
      <c r="E13" s="20">
        <v>3855</v>
      </c>
      <c r="F13" s="20">
        <v>-2539.04</v>
      </c>
      <c r="G13" s="20">
        <v>1315.96</v>
      </c>
      <c r="H13" s="14" t="s">
        <v>24</v>
      </c>
    </row>
    <row r="14" spans="1:8" outlineLevel="4" x14ac:dyDescent="0.25">
      <c r="A14" s="14" t="s">
        <v>41</v>
      </c>
      <c r="B14" s="14" t="s">
        <v>22</v>
      </c>
      <c r="C14" s="15">
        <v>34881</v>
      </c>
      <c r="D14" s="14" t="s">
        <v>42</v>
      </c>
      <c r="E14" s="20">
        <v>1988</v>
      </c>
      <c r="F14" s="20">
        <v>-958.92</v>
      </c>
      <c r="G14" s="20">
        <v>1029.08</v>
      </c>
      <c r="H14" s="14" t="s">
        <v>24</v>
      </c>
    </row>
    <row r="15" spans="1:8" outlineLevel="4" x14ac:dyDescent="0.25">
      <c r="A15" s="14" t="s">
        <v>43</v>
      </c>
      <c r="B15" s="14" t="s">
        <v>22</v>
      </c>
      <c r="C15" s="15">
        <v>35247</v>
      </c>
      <c r="D15" s="14" t="s">
        <v>44</v>
      </c>
      <c r="E15" s="20">
        <v>3398</v>
      </c>
      <c r="F15" s="20">
        <v>-1575.7</v>
      </c>
      <c r="G15" s="20">
        <v>1822.3</v>
      </c>
      <c r="H15" s="14" t="s">
        <v>24</v>
      </c>
    </row>
    <row r="16" spans="1:8" outlineLevel="4" x14ac:dyDescent="0.25">
      <c r="A16" s="14" t="s">
        <v>45</v>
      </c>
      <c r="B16" s="14" t="s">
        <v>22</v>
      </c>
      <c r="C16" s="15">
        <v>35612</v>
      </c>
      <c r="D16" s="14" t="s">
        <v>46</v>
      </c>
      <c r="E16" s="20">
        <v>13483.25</v>
      </c>
      <c r="F16" s="20">
        <v>-5999.18</v>
      </c>
      <c r="G16" s="20">
        <v>7484.07</v>
      </c>
      <c r="H16" s="14" t="s">
        <v>24</v>
      </c>
    </row>
    <row r="17" spans="1:8" outlineLevel="4" x14ac:dyDescent="0.25">
      <c r="A17" s="14" t="s">
        <v>47</v>
      </c>
      <c r="B17" s="14" t="s">
        <v>22</v>
      </c>
      <c r="C17" s="15">
        <v>35977</v>
      </c>
      <c r="D17" s="14" t="s">
        <v>46</v>
      </c>
      <c r="E17" s="20">
        <v>-76.08</v>
      </c>
      <c r="F17" s="20">
        <v>32.369999999999997</v>
      </c>
      <c r="G17" s="20">
        <v>-43.71</v>
      </c>
      <c r="H17" s="14" t="s">
        <v>24</v>
      </c>
    </row>
    <row r="18" spans="1:8" outlineLevel="4" x14ac:dyDescent="0.25">
      <c r="A18" s="14" t="s">
        <v>48</v>
      </c>
      <c r="B18" s="14" t="s">
        <v>22</v>
      </c>
      <c r="C18" s="15">
        <v>37438</v>
      </c>
      <c r="D18" s="14" t="s">
        <v>49</v>
      </c>
      <c r="E18" s="20">
        <v>2934.73</v>
      </c>
      <c r="F18" s="20">
        <v>-1024.21</v>
      </c>
      <c r="G18" s="20">
        <v>1910.52</v>
      </c>
      <c r="H18" s="14" t="s">
        <v>24</v>
      </c>
    </row>
    <row r="19" spans="1:8" outlineLevel="4" x14ac:dyDescent="0.25">
      <c r="A19" s="14" t="s">
        <v>50</v>
      </c>
      <c r="B19" s="14" t="s">
        <v>22</v>
      </c>
      <c r="C19" s="15">
        <v>37438</v>
      </c>
      <c r="D19" s="14" t="s">
        <v>51</v>
      </c>
      <c r="E19" s="20">
        <v>16341</v>
      </c>
      <c r="F19" s="20">
        <v>-5703.08</v>
      </c>
      <c r="G19" s="20">
        <v>10637.92</v>
      </c>
      <c r="H19" s="14" t="s">
        <v>24</v>
      </c>
    </row>
    <row r="20" spans="1:8" outlineLevel="4" x14ac:dyDescent="0.25">
      <c r="A20" s="14" t="s">
        <v>52</v>
      </c>
      <c r="B20" s="14" t="s">
        <v>22</v>
      </c>
      <c r="C20" s="15">
        <v>36342</v>
      </c>
      <c r="D20" s="14" t="s">
        <v>53</v>
      </c>
      <c r="E20" s="20">
        <v>21563</v>
      </c>
      <c r="F20" s="20">
        <v>-8774.6200000000008</v>
      </c>
      <c r="G20" s="20">
        <v>12788.38</v>
      </c>
      <c r="H20" s="14" t="s">
        <v>24</v>
      </c>
    </row>
    <row r="21" spans="1:8" outlineLevel="4" x14ac:dyDescent="0.25">
      <c r="A21" s="14" t="s">
        <v>54</v>
      </c>
      <c r="B21" s="14" t="s">
        <v>22</v>
      </c>
      <c r="C21" s="15">
        <v>36342</v>
      </c>
      <c r="D21" s="14" t="s">
        <v>55</v>
      </c>
      <c r="E21" s="20">
        <v>4613</v>
      </c>
      <c r="F21" s="20">
        <v>-1877.18</v>
      </c>
      <c r="G21" s="20">
        <v>2735.82</v>
      </c>
      <c r="H21" s="14" t="s">
        <v>24</v>
      </c>
    </row>
    <row r="22" spans="1:8" outlineLevel="4" x14ac:dyDescent="0.25">
      <c r="A22" s="14" t="s">
        <v>56</v>
      </c>
      <c r="B22" s="14" t="s">
        <v>22</v>
      </c>
      <c r="C22" s="15">
        <v>38610</v>
      </c>
      <c r="D22" s="14" t="s">
        <v>57</v>
      </c>
      <c r="E22" s="20">
        <v>10547.97</v>
      </c>
      <c r="F22" s="20">
        <v>-3060.84</v>
      </c>
      <c r="G22" s="20">
        <v>7487.13</v>
      </c>
      <c r="H22" s="14" t="s">
        <v>24</v>
      </c>
    </row>
    <row r="23" spans="1:8" outlineLevel="4" x14ac:dyDescent="0.25">
      <c r="A23" s="14" t="s">
        <v>58</v>
      </c>
      <c r="B23" s="14" t="s">
        <v>22</v>
      </c>
      <c r="C23" s="15">
        <v>38610</v>
      </c>
      <c r="D23" s="14" t="s">
        <v>59</v>
      </c>
      <c r="E23" s="20">
        <v>12111.17</v>
      </c>
      <c r="F23" s="20">
        <v>-3514.45</v>
      </c>
      <c r="G23" s="20">
        <v>8596.7199999999993</v>
      </c>
      <c r="H23" s="14" t="s">
        <v>24</v>
      </c>
    </row>
    <row r="24" spans="1:8" outlineLevel="4" x14ac:dyDescent="0.25">
      <c r="A24" s="14" t="s">
        <v>60</v>
      </c>
      <c r="B24" s="14" t="s">
        <v>22</v>
      </c>
      <c r="C24" s="15">
        <v>39783</v>
      </c>
      <c r="D24" s="14" t="s">
        <v>61</v>
      </c>
      <c r="E24" s="20">
        <v>60118.97</v>
      </c>
      <c r="F24" s="20">
        <v>-13870.44</v>
      </c>
      <c r="G24" s="20">
        <v>46248.53</v>
      </c>
      <c r="H24" s="14" t="s">
        <v>24</v>
      </c>
    </row>
    <row r="25" spans="1:8" outlineLevel="4" x14ac:dyDescent="0.25">
      <c r="A25" s="14" t="s">
        <v>62</v>
      </c>
      <c r="B25" s="14" t="s">
        <v>22</v>
      </c>
      <c r="C25" s="15">
        <v>39753</v>
      </c>
      <c r="D25" s="14" t="s">
        <v>63</v>
      </c>
      <c r="E25" s="20">
        <v>22557.63</v>
      </c>
      <c r="F25" s="20">
        <v>-5204.42</v>
      </c>
      <c r="G25" s="20">
        <v>17353.21</v>
      </c>
      <c r="H25" s="14" t="s">
        <v>24</v>
      </c>
    </row>
    <row r="26" spans="1:8" outlineLevel="4" x14ac:dyDescent="0.25">
      <c r="A26" s="14" t="s">
        <v>64</v>
      </c>
      <c r="B26" s="14" t="s">
        <v>22</v>
      </c>
      <c r="C26" s="15">
        <v>39783</v>
      </c>
      <c r="D26" s="14" t="s">
        <v>65</v>
      </c>
      <c r="E26" s="20">
        <v>2736.81</v>
      </c>
      <c r="F26" s="20">
        <v>-631.41999999999996</v>
      </c>
      <c r="G26" s="20">
        <v>2105.39</v>
      </c>
      <c r="H26" s="14" t="s">
        <v>24</v>
      </c>
    </row>
    <row r="27" spans="1:8" outlineLevel="4" x14ac:dyDescent="0.25">
      <c r="A27" s="14" t="s">
        <v>66</v>
      </c>
      <c r="B27" s="14" t="s">
        <v>22</v>
      </c>
      <c r="C27" s="15">
        <v>39844</v>
      </c>
      <c r="D27" s="14" t="s">
        <v>67</v>
      </c>
      <c r="E27" s="20">
        <v>-1698.9</v>
      </c>
      <c r="F27" s="20">
        <v>373.75</v>
      </c>
      <c r="G27" s="20">
        <v>-1325.15</v>
      </c>
      <c r="H27" s="14" t="s">
        <v>24</v>
      </c>
    </row>
    <row r="28" spans="1:8" outlineLevel="4" x14ac:dyDescent="0.25">
      <c r="A28" s="14" t="s">
        <v>68</v>
      </c>
      <c r="B28" s="14" t="s">
        <v>22</v>
      </c>
      <c r="C28" s="15">
        <v>41274</v>
      </c>
      <c r="D28" s="14" t="s">
        <v>69</v>
      </c>
      <c r="E28" s="20">
        <v>87742.47</v>
      </c>
      <c r="F28" s="20">
        <v>-20879.05</v>
      </c>
      <c r="G28" s="20">
        <v>66863.42</v>
      </c>
      <c r="H28" s="14" t="s">
        <v>24</v>
      </c>
    </row>
    <row r="29" spans="1:8" outlineLevel="4" x14ac:dyDescent="0.25">
      <c r="A29" s="14" t="s">
        <v>70</v>
      </c>
      <c r="B29" s="14" t="s">
        <v>22</v>
      </c>
      <c r="C29" s="15">
        <v>41274</v>
      </c>
      <c r="D29" s="14" t="s">
        <v>71</v>
      </c>
      <c r="E29" s="20">
        <v>112558.68</v>
      </c>
      <c r="F29" s="20">
        <v>-20323.419999999998</v>
      </c>
      <c r="G29" s="20">
        <v>92235.26</v>
      </c>
      <c r="H29" s="14" t="s">
        <v>24</v>
      </c>
    </row>
    <row r="30" spans="1:8" outlineLevel="4" x14ac:dyDescent="0.25">
      <c r="A30" s="14" t="s">
        <v>72</v>
      </c>
      <c r="B30" s="14" t="s">
        <v>22</v>
      </c>
      <c r="C30" s="15">
        <v>40209</v>
      </c>
      <c r="D30" s="14" t="s">
        <v>73</v>
      </c>
      <c r="E30" s="20">
        <v>0</v>
      </c>
      <c r="F30" s="20">
        <v>0</v>
      </c>
      <c r="G30" s="20">
        <v>0</v>
      </c>
      <c r="H30" s="14" t="s">
        <v>24</v>
      </c>
    </row>
    <row r="31" spans="1:8" outlineLevel="4" x14ac:dyDescent="0.25">
      <c r="A31" s="14" t="s">
        <v>74</v>
      </c>
      <c r="B31" s="14" t="s">
        <v>22</v>
      </c>
      <c r="C31" s="15">
        <v>40633</v>
      </c>
      <c r="D31" s="14" t="s">
        <v>71</v>
      </c>
      <c r="E31" s="20">
        <v>0</v>
      </c>
      <c r="F31" s="20">
        <v>0</v>
      </c>
      <c r="G31" s="20">
        <v>0</v>
      </c>
      <c r="H31" s="14" t="s">
        <v>24</v>
      </c>
    </row>
    <row r="32" spans="1:8" outlineLevel="3" x14ac:dyDescent="0.25">
      <c r="A32" s="16" t="s">
        <v>75</v>
      </c>
      <c r="B32" s="16" t="s">
        <v>32</v>
      </c>
      <c r="C32" s="17"/>
      <c r="D32" s="16" t="s">
        <v>32</v>
      </c>
      <c r="E32" s="21">
        <v>428647.38</v>
      </c>
      <c r="F32" s="21">
        <v>-118146.26</v>
      </c>
      <c r="G32" s="21">
        <v>310501.12</v>
      </c>
      <c r="H32" s="16" t="s">
        <v>24</v>
      </c>
    </row>
    <row r="33" spans="1:8" outlineLevel="2" x14ac:dyDescent="0.25">
      <c r="A33" s="16" t="s">
        <v>76</v>
      </c>
      <c r="B33" s="16" t="s">
        <v>32</v>
      </c>
      <c r="C33" s="17"/>
      <c r="D33" s="16" t="s">
        <v>32</v>
      </c>
      <c r="E33" s="21">
        <v>439869.12</v>
      </c>
      <c r="F33" s="21">
        <v>-118146.26</v>
      </c>
      <c r="G33" s="21">
        <v>321722.86</v>
      </c>
      <c r="H33" s="16" t="s">
        <v>24</v>
      </c>
    </row>
    <row r="34" spans="1:8" outlineLevel="1" x14ac:dyDescent="0.25">
      <c r="A34" s="16" t="s">
        <v>77</v>
      </c>
      <c r="B34" s="16" t="s">
        <v>32</v>
      </c>
      <c r="C34" s="17"/>
      <c r="D34" s="16" t="s">
        <v>32</v>
      </c>
      <c r="E34" s="21">
        <v>439869.12</v>
      </c>
      <c r="F34" s="21">
        <v>-118146.26</v>
      </c>
      <c r="G34" s="21">
        <v>321722.86</v>
      </c>
      <c r="H34" s="16" t="s">
        <v>24</v>
      </c>
    </row>
    <row r="35" spans="1:8" x14ac:dyDescent="0.25">
      <c r="A35" s="18" t="s">
        <v>32</v>
      </c>
      <c r="B35" s="18" t="s">
        <v>32</v>
      </c>
      <c r="C35" s="19"/>
      <c r="D35" s="18" t="s">
        <v>32</v>
      </c>
      <c r="E35" s="22">
        <v>439869.12</v>
      </c>
      <c r="F35" s="22">
        <v>-118146.26</v>
      </c>
      <c r="G35" s="22">
        <v>321722.86</v>
      </c>
      <c r="H35" s="18" t="s">
        <v>24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77DE-8DB2-42E1-9DBB-4917D5A75089}">
  <sheetPr>
    <tabColor rgb="FFE7E7FF"/>
  </sheetPr>
  <dimension ref="A1:AK88"/>
  <sheetViews>
    <sheetView view="pageLayout" topLeftCell="E48" zoomScaleNormal="85" workbookViewId="0">
      <selection activeCell="F88" sqref="F88"/>
    </sheetView>
  </sheetViews>
  <sheetFormatPr defaultColWidth="9" defaultRowHeight="12.75" x14ac:dyDescent="0.2"/>
  <cols>
    <col min="1" max="1" width="13.5703125" style="36" bestFit="1" customWidth="1"/>
    <col min="2" max="2" width="33.42578125" style="36" bestFit="1" customWidth="1"/>
    <col min="3" max="3" width="15.7109375" style="36" bestFit="1" customWidth="1"/>
    <col min="4" max="5" width="16.7109375" style="36" bestFit="1" customWidth="1"/>
    <col min="6" max="6" width="27.7109375" style="36" bestFit="1" customWidth="1"/>
    <col min="7" max="7" width="25.5703125" style="36" bestFit="1" customWidth="1"/>
    <col min="8" max="8" width="13.85546875" style="36" bestFit="1" customWidth="1"/>
    <col min="9" max="9" width="18.42578125" style="36" bestFit="1" customWidth="1"/>
    <col min="10" max="10" width="17.140625" style="36" bestFit="1" customWidth="1"/>
    <col min="11" max="11" width="41.85546875" style="36" bestFit="1" customWidth="1"/>
    <col min="12" max="12" width="16" style="36" bestFit="1" customWidth="1"/>
    <col min="13" max="13" width="45.5703125" style="36" bestFit="1" customWidth="1"/>
    <col min="14" max="14" width="20.7109375" style="36" bestFit="1" customWidth="1"/>
    <col min="15" max="15" width="15.7109375" style="36" bestFit="1" customWidth="1"/>
    <col min="16" max="16" width="20.28515625" style="36" bestFit="1" customWidth="1"/>
    <col min="17" max="17" width="16.7109375" style="36" bestFit="1" customWidth="1"/>
    <col min="18" max="18" width="19.42578125" style="36" bestFit="1" customWidth="1"/>
    <col min="19" max="19" width="17.140625" style="36" bestFit="1" customWidth="1"/>
    <col min="20" max="20" width="45.85546875" style="36" bestFit="1" customWidth="1"/>
    <col min="21" max="21" width="18.42578125" style="36" bestFit="1" customWidth="1"/>
    <col min="22" max="22" width="19.5703125" style="36" bestFit="1" customWidth="1"/>
    <col min="23" max="23" width="14.7109375" style="36" bestFit="1" customWidth="1"/>
    <col min="24" max="24" width="18.42578125" style="36" bestFit="1" customWidth="1"/>
    <col min="25" max="25" width="15.7109375" style="36" bestFit="1" customWidth="1"/>
    <col min="26" max="26" width="17.85546875" style="36" bestFit="1" customWidth="1"/>
    <col min="27" max="27" width="18.42578125" style="36" bestFit="1" customWidth="1"/>
    <col min="28" max="28" width="17" style="36" bestFit="1" customWidth="1"/>
    <col min="29" max="30" width="20" style="36" bestFit="1" customWidth="1"/>
    <col min="31" max="31" width="14.5703125" style="36" bestFit="1" customWidth="1"/>
    <col min="32" max="32" width="12.85546875" style="36" bestFit="1" customWidth="1"/>
    <col min="33" max="33" width="13.5703125" style="36" bestFit="1" customWidth="1"/>
    <col min="34" max="34" width="10.7109375" style="36" bestFit="1" customWidth="1"/>
    <col min="35" max="35" width="13.5703125" style="36" bestFit="1" customWidth="1"/>
    <col min="36" max="36" width="13.85546875" style="36" bestFit="1" customWidth="1"/>
    <col min="37" max="37" width="22.28515625" style="36" bestFit="1" customWidth="1"/>
    <col min="38" max="16384" width="9" style="36"/>
  </cols>
  <sheetData>
    <row r="1" spans="1:16" x14ac:dyDescent="0.2">
      <c r="A1" s="36" t="s">
        <v>156</v>
      </c>
      <c r="B1" s="36" t="s">
        <v>102</v>
      </c>
      <c r="C1" s="36" t="s">
        <v>157</v>
      </c>
      <c r="D1" s="63" t="s">
        <v>1571</v>
      </c>
      <c r="E1" s="36" t="s">
        <v>158</v>
      </c>
      <c r="F1" s="36" t="s">
        <v>99</v>
      </c>
      <c r="G1" s="36" t="s">
        <v>159</v>
      </c>
      <c r="H1" s="36" t="s">
        <v>99</v>
      </c>
      <c r="I1" s="36" t="s">
        <v>160</v>
      </c>
      <c r="J1" s="36" t="s">
        <v>108</v>
      </c>
      <c r="K1" s="36" t="s">
        <v>161</v>
      </c>
      <c r="L1" s="36" t="s">
        <v>112</v>
      </c>
      <c r="M1" s="36" t="s">
        <v>99</v>
      </c>
      <c r="N1" s="36" t="s">
        <v>125</v>
      </c>
      <c r="O1" s="36" t="s">
        <v>100</v>
      </c>
      <c r="P1" s="36" t="s">
        <v>124</v>
      </c>
    </row>
    <row r="2" spans="1:16" ht="15" x14ac:dyDescent="0.25">
      <c r="A2" s="36">
        <v>1</v>
      </c>
      <c r="B2" s="60">
        <v>56592.58</v>
      </c>
      <c r="C2" s="60">
        <v>17693.837085111001</v>
      </c>
      <c r="D2" s="61">
        <f>B2-C2</f>
        <v>38898.742914889001</v>
      </c>
      <c r="E2" s="37">
        <v>45231</v>
      </c>
      <c r="F2" s="36" t="s">
        <v>162</v>
      </c>
      <c r="G2" s="36" t="s">
        <v>163</v>
      </c>
      <c r="H2" s="36" t="s">
        <v>134</v>
      </c>
      <c r="I2" s="36" t="s">
        <v>134</v>
      </c>
      <c r="J2" s="36">
        <v>174</v>
      </c>
      <c r="K2" s="36" t="s">
        <v>164</v>
      </c>
      <c r="L2" s="36">
        <v>1024488</v>
      </c>
      <c r="M2" s="36" t="s">
        <v>148</v>
      </c>
      <c r="N2" s="37">
        <v>39753</v>
      </c>
      <c r="O2" s="37">
        <v>39753</v>
      </c>
      <c r="P2" s="36" t="s">
        <v>135</v>
      </c>
    </row>
    <row r="3" spans="1:16" ht="15" x14ac:dyDescent="0.25">
      <c r="A3" s="36">
        <v>1</v>
      </c>
      <c r="B3" s="60">
        <v>440</v>
      </c>
      <c r="C3" s="60">
        <v>164.48263040000001</v>
      </c>
      <c r="D3" s="61">
        <f t="shared" ref="D3:D66" si="0">B3-C3</f>
        <v>275.51736959999999</v>
      </c>
      <c r="E3" s="37">
        <v>45231</v>
      </c>
      <c r="F3" s="36" t="s">
        <v>162</v>
      </c>
      <c r="G3" s="36" t="s">
        <v>163</v>
      </c>
      <c r="H3" s="36" t="s">
        <v>134</v>
      </c>
      <c r="I3" s="36" t="s">
        <v>134</v>
      </c>
      <c r="J3" s="36">
        <v>174</v>
      </c>
      <c r="K3" s="36" t="s">
        <v>165</v>
      </c>
      <c r="L3" s="36">
        <v>1024567</v>
      </c>
      <c r="M3" s="36" t="s">
        <v>137</v>
      </c>
      <c r="N3" s="37">
        <v>38353</v>
      </c>
      <c r="O3" s="37">
        <v>38353</v>
      </c>
      <c r="P3" s="36" t="s">
        <v>135</v>
      </c>
    </row>
    <row r="4" spans="1:16" ht="15" x14ac:dyDescent="0.25">
      <c r="A4" s="36">
        <v>1</v>
      </c>
      <c r="B4" s="60">
        <v>53025.53</v>
      </c>
      <c r="C4" s="60">
        <v>15497.3760826462</v>
      </c>
      <c r="D4" s="61">
        <f t="shared" si="0"/>
        <v>37528.153917353797</v>
      </c>
      <c r="E4" s="37">
        <v>45231</v>
      </c>
      <c r="F4" s="36" t="s">
        <v>162</v>
      </c>
      <c r="G4" s="36" t="s">
        <v>163</v>
      </c>
      <c r="H4" s="36" t="s">
        <v>134</v>
      </c>
      <c r="I4" s="36" t="s">
        <v>134</v>
      </c>
      <c r="J4" s="36">
        <v>174</v>
      </c>
      <c r="K4" s="36" t="s">
        <v>166</v>
      </c>
      <c r="L4" s="36">
        <v>1026033</v>
      </c>
      <c r="M4" s="36" t="s">
        <v>143</v>
      </c>
      <c r="N4" s="37">
        <v>39814</v>
      </c>
      <c r="O4" s="37">
        <v>39814</v>
      </c>
      <c r="P4" s="36" t="s">
        <v>135</v>
      </c>
    </row>
    <row r="5" spans="1:16" ht="15" x14ac:dyDescent="0.25">
      <c r="A5" s="36">
        <v>1</v>
      </c>
      <c r="B5" s="60">
        <v>15179.75</v>
      </c>
      <c r="C5" s="60">
        <v>1341.25902959</v>
      </c>
      <c r="D5" s="61">
        <f t="shared" si="0"/>
        <v>13838.490970409999</v>
      </c>
      <c r="E5" s="37">
        <v>45231</v>
      </c>
      <c r="F5" s="36" t="s">
        <v>162</v>
      </c>
      <c r="G5" s="36" t="s">
        <v>163</v>
      </c>
      <c r="H5" s="36" t="s">
        <v>134</v>
      </c>
      <c r="I5" s="36" t="s">
        <v>134</v>
      </c>
      <c r="J5" s="36">
        <v>174</v>
      </c>
      <c r="K5" s="36" t="s">
        <v>167</v>
      </c>
      <c r="L5" s="36">
        <v>6180599</v>
      </c>
      <c r="M5" s="36" t="s">
        <v>153</v>
      </c>
      <c r="N5" s="37">
        <v>43709</v>
      </c>
      <c r="O5" s="37">
        <v>43709</v>
      </c>
      <c r="P5" s="36" t="s">
        <v>135</v>
      </c>
    </row>
    <row r="6" spans="1:16" ht="15" x14ac:dyDescent="0.25">
      <c r="A6" s="36">
        <v>1</v>
      </c>
      <c r="B6" s="60">
        <v>46079.38</v>
      </c>
      <c r="C6" s="60">
        <v>2192.3472314756</v>
      </c>
      <c r="D6" s="61">
        <f t="shared" si="0"/>
        <v>43887.032768524397</v>
      </c>
      <c r="E6" s="37">
        <v>45231</v>
      </c>
      <c r="F6" s="36" t="s">
        <v>162</v>
      </c>
      <c r="G6" s="36" t="s">
        <v>163</v>
      </c>
      <c r="H6" s="36" t="s">
        <v>134</v>
      </c>
      <c r="I6" s="36" t="s">
        <v>134</v>
      </c>
      <c r="J6" s="36">
        <v>174</v>
      </c>
      <c r="K6" s="36" t="s">
        <v>167</v>
      </c>
      <c r="L6" s="36">
        <v>6213604</v>
      </c>
      <c r="M6" s="36" t="s">
        <v>133</v>
      </c>
      <c r="N6" s="37">
        <v>44531</v>
      </c>
      <c r="O6" s="37">
        <v>44531</v>
      </c>
      <c r="P6" s="36" t="s">
        <v>135</v>
      </c>
    </row>
    <row r="7" spans="1:16" ht="15" x14ac:dyDescent="0.25">
      <c r="A7" s="36">
        <v>1</v>
      </c>
      <c r="B7" s="60">
        <v>142</v>
      </c>
      <c r="C7" s="60">
        <v>123.76244158</v>
      </c>
      <c r="D7" s="61">
        <f t="shared" si="0"/>
        <v>18.237558419999999</v>
      </c>
      <c r="E7" s="37">
        <v>45231</v>
      </c>
      <c r="F7" s="36" t="s">
        <v>162</v>
      </c>
      <c r="G7" s="36" t="s">
        <v>163</v>
      </c>
      <c r="H7" s="36" t="s">
        <v>134</v>
      </c>
      <c r="I7" s="36" t="s">
        <v>134</v>
      </c>
      <c r="J7" s="36">
        <v>174</v>
      </c>
      <c r="K7" s="36" t="s">
        <v>168</v>
      </c>
      <c r="L7" s="36">
        <v>1002743</v>
      </c>
      <c r="M7" s="36" t="s">
        <v>828</v>
      </c>
      <c r="N7" s="37">
        <v>29403</v>
      </c>
      <c r="O7" s="37">
        <v>29403</v>
      </c>
      <c r="P7" s="36" t="s">
        <v>135</v>
      </c>
    </row>
    <row r="8" spans="1:16" ht="15" x14ac:dyDescent="0.25">
      <c r="A8" s="36">
        <v>1</v>
      </c>
      <c r="B8" s="60">
        <v>10994</v>
      </c>
      <c r="C8" s="60">
        <v>11249.504078080001</v>
      </c>
      <c r="D8" s="61">
        <f t="shared" si="0"/>
        <v>-255.50407808000091</v>
      </c>
      <c r="E8" s="37">
        <v>45231</v>
      </c>
      <c r="F8" s="36" t="s">
        <v>162</v>
      </c>
      <c r="G8" s="36" t="s">
        <v>163</v>
      </c>
      <c r="H8" s="36" t="s">
        <v>134</v>
      </c>
      <c r="I8" s="36" t="s">
        <v>134</v>
      </c>
      <c r="J8" s="36">
        <v>174</v>
      </c>
      <c r="K8" s="36" t="s">
        <v>168</v>
      </c>
      <c r="L8" s="36">
        <v>1001848</v>
      </c>
      <c r="M8" s="36" t="s">
        <v>598</v>
      </c>
      <c r="N8" s="37">
        <v>26481</v>
      </c>
      <c r="O8" s="37">
        <v>26481</v>
      </c>
      <c r="P8" s="36" t="s">
        <v>135</v>
      </c>
    </row>
    <row r="9" spans="1:16" ht="15" x14ac:dyDescent="0.25">
      <c r="A9" s="36">
        <v>1</v>
      </c>
      <c r="B9" s="60">
        <v>6465.4400000000005</v>
      </c>
      <c r="C9" s="60">
        <v>2944.2695667520002</v>
      </c>
      <c r="D9" s="61">
        <f t="shared" si="0"/>
        <v>3521.1704332480003</v>
      </c>
      <c r="E9" s="37">
        <v>45231</v>
      </c>
      <c r="F9" s="36" t="s">
        <v>162</v>
      </c>
      <c r="G9" s="36" t="s">
        <v>163</v>
      </c>
      <c r="H9" s="36" t="s">
        <v>134</v>
      </c>
      <c r="I9" s="36" t="s">
        <v>134</v>
      </c>
      <c r="J9" s="36">
        <v>174</v>
      </c>
      <c r="K9" s="36" t="s">
        <v>168</v>
      </c>
      <c r="L9" s="36">
        <v>1006539</v>
      </c>
      <c r="M9" s="36" t="s">
        <v>146</v>
      </c>
      <c r="N9" s="37">
        <v>37073</v>
      </c>
      <c r="O9" s="37">
        <v>37073</v>
      </c>
      <c r="P9" s="36" t="s">
        <v>135</v>
      </c>
    </row>
    <row r="10" spans="1:16" ht="15" x14ac:dyDescent="0.25">
      <c r="A10" s="36">
        <v>1</v>
      </c>
      <c r="B10" s="60">
        <v>1675</v>
      </c>
      <c r="C10" s="60">
        <v>933.54089875</v>
      </c>
      <c r="D10" s="61">
        <f t="shared" si="0"/>
        <v>741.45910125</v>
      </c>
      <c r="E10" s="37">
        <v>45231</v>
      </c>
      <c r="F10" s="36" t="s">
        <v>162</v>
      </c>
      <c r="G10" s="36" t="s">
        <v>163</v>
      </c>
      <c r="H10" s="36" t="s">
        <v>134</v>
      </c>
      <c r="I10" s="36" t="s">
        <v>134</v>
      </c>
      <c r="J10" s="36">
        <v>174</v>
      </c>
      <c r="K10" s="36" t="s">
        <v>168</v>
      </c>
      <c r="L10" s="36">
        <v>1005699</v>
      </c>
      <c r="M10" s="36" t="s">
        <v>1055</v>
      </c>
      <c r="N10" s="37">
        <v>35247</v>
      </c>
      <c r="O10" s="37">
        <v>35247</v>
      </c>
      <c r="P10" s="36" t="s">
        <v>135</v>
      </c>
    </row>
    <row r="11" spans="1:16" ht="15" x14ac:dyDescent="0.25">
      <c r="A11" s="36">
        <v>1</v>
      </c>
      <c r="B11" s="60">
        <v>227</v>
      </c>
      <c r="C11" s="60">
        <v>236.57929784999999</v>
      </c>
      <c r="D11" s="61">
        <f t="shared" si="0"/>
        <v>-9.579297849999989</v>
      </c>
      <c r="E11" s="37">
        <v>45231</v>
      </c>
      <c r="F11" s="36" t="s">
        <v>162</v>
      </c>
      <c r="G11" s="36" t="s">
        <v>163</v>
      </c>
      <c r="H11" s="36" t="s">
        <v>134</v>
      </c>
      <c r="I11" s="36" t="s">
        <v>134</v>
      </c>
      <c r="J11" s="36">
        <v>174</v>
      </c>
      <c r="K11" s="36" t="s">
        <v>168</v>
      </c>
      <c r="L11" s="36">
        <v>1001738</v>
      </c>
      <c r="M11" s="36" t="s">
        <v>528</v>
      </c>
      <c r="N11" s="37">
        <v>26115</v>
      </c>
      <c r="O11" s="37">
        <v>26115</v>
      </c>
      <c r="P11" s="36" t="s">
        <v>135</v>
      </c>
    </row>
    <row r="12" spans="1:16" ht="15" x14ac:dyDescent="0.25">
      <c r="A12" s="36">
        <v>1</v>
      </c>
      <c r="B12" s="60">
        <v>997</v>
      </c>
      <c r="C12" s="60">
        <v>925.65885743000001</v>
      </c>
      <c r="D12" s="61">
        <f t="shared" si="0"/>
        <v>71.341142569999988</v>
      </c>
      <c r="E12" s="37">
        <v>45231</v>
      </c>
      <c r="F12" s="36" t="s">
        <v>162</v>
      </c>
      <c r="G12" s="36" t="s">
        <v>163</v>
      </c>
      <c r="H12" s="36" t="s">
        <v>134</v>
      </c>
      <c r="I12" s="36" t="s">
        <v>134</v>
      </c>
      <c r="J12" s="36">
        <v>174</v>
      </c>
      <c r="K12" s="36" t="s">
        <v>168</v>
      </c>
      <c r="L12" s="36">
        <v>1002392</v>
      </c>
      <c r="M12" s="36" t="s">
        <v>731</v>
      </c>
      <c r="N12" s="37">
        <v>28307</v>
      </c>
      <c r="O12" s="37">
        <v>28307</v>
      </c>
      <c r="P12" s="36" t="s">
        <v>135</v>
      </c>
    </row>
    <row r="13" spans="1:16" ht="15" x14ac:dyDescent="0.25">
      <c r="A13" s="36">
        <v>1</v>
      </c>
      <c r="B13" s="60">
        <v>9190</v>
      </c>
      <c r="C13" s="60">
        <v>4559.7711459000002</v>
      </c>
      <c r="D13" s="61">
        <f t="shared" si="0"/>
        <v>4630.2288540999998</v>
      </c>
      <c r="E13" s="37">
        <v>45231</v>
      </c>
      <c r="F13" s="36" t="s">
        <v>162</v>
      </c>
      <c r="G13" s="36" t="s">
        <v>163</v>
      </c>
      <c r="H13" s="36" t="s">
        <v>134</v>
      </c>
      <c r="I13" s="36" t="s">
        <v>134</v>
      </c>
      <c r="J13" s="36">
        <v>174</v>
      </c>
      <c r="K13" s="36" t="s">
        <v>168</v>
      </c>
      <c r="L13" s="36">
        <v>1007071</v>
      </c>
      <c r="M13" s="36" t="s">
        <v>1154</v>
      </c>
      <c r="N13" s="37">
        <v>36342</v>
      </c>
      <c r="O13" s="37">
        <v>36342</v>
      </c>
      <c r="P13" s="36" t="s">
        <v>135</v>
      </c>
    </row>
    <row r="14" spans="1:16" ht="15" x14ac:dyDescent="0.25">
      <c r="A14" s="36">
        <v>1</v>
      </c>
      <c r="B14" s="60">
        <v>1135</v>
      </c>
      <c r="C14" s="60">
        <v>1096.8215283</v>
      </c>
      <c r="D14" s="61">
        <f t="shared" si="0"/>
        <v>38.178471700000046</v>
      </c>
      <c r="E14" s="37">
        <v>45231</v>
      </c>
      <c r="F14" s="36" t="s">
        <v>162</v>
      </c>
      <c r="G14" s="36" t="s">
        <v>163</v>
      </c>
      <c r="H14" s="36" t="s">
        <v>134</v>
      </c>
      <c r="I14" s="36" t="s">
        <v>134</v>
      </c>
      <c r="J14" s="36">
        <v>174</v>
      </c>
      <c r="K14" s="36" t="s">
        <v>168</v>
      </c>
      <c r="L14" s="36">
        <v>1002140</v>
      </c>
      <c r="M14" s="36" t="s">
        <v>150</v>
      </c>
      <c r="N14" s="37">
        <v>27576</v>
      </c>
      <c r="O14" s="37">
        <v>27576</v>
      </c>
      <c r="P14" s="36" t="s">
        <v>135</v>
      </c>
    </row>
    <row r="15" spans="1:16" ht="15" x14ac:dyDescent="0.25">
      <c r="A15" s="36">
        <v>1</v>
      </c>
      <c r="B15" s="60">
        <v>102</v>
      </c>
      <c r="C15" s="60">
        <v>92.767468980000004</v>
      </c>
      <c r="D15" s="61">
        <f t="shared" si="0"/>
        <v>9.2325310199999961</v>
      </c>
      <c r="E15" s="37">
        <v>45231</v>
      </c>
      <c r="F15" s="36" t="s">
        <v>162</v>
      </c>
      <c r="G15" s="36" t="s">
        <v>163</v>
      </c>
      <c r="H15" s="36" t="s">
        <v>134</v>
      </c>
      <c r="I15" s="36" t="s">
        <v>134</v>
      </c>
      <c r="J15" s="36">
        <v>174</v>
      </c>
      <c r="K15" s="36" t="s">
        <v>168</v>
      </c>
      <c r="L15" s="36">
        <v>1002493</v>
      </c>
      <c r="M15" s="36" t="s">
        <v>154</v>
      </c>
      <c r="N15" s="37">
        <v>28672</v>
      </c>
      <c r="O15" s="37">
        <v>28672</v>
      </c>
      <c r="P15" s="36" t="s">
        <v>135</v>
      </c>
    </row>
    <row r="16" spans="1:16" ht="15" x14ac:dyDescent="0.25">
      <c r="A16" s="36">
        <v>1</v>
      </c>
      <c r="B16" s="60">
        <v>3355</v>
      </c>
      <c r="C16" s="60">
        <v>2075.0978962999998</v>
      </c>
      <c r="D16" s="61">
        <f t="shared" si="0"/>
        <v>1279.9021037000002</v>
      </c>
      <c r="E16" s="37">
        <v>45231</v>
      </c>
      <c r="F16" s="36" t="s">
        <v>162</v>
      </c>
      <c r="G16" s="36" t="s">
        <v>163</v>
      </c>
      <c r="H16" s="36" t="s">
        <v>134</v>
      </c>
      <c r="I16" s="36" t="s">
        <v>134</v>
      </c>
      <c r="J16" s="36">
        <v>174</v>
      </c>
      <c r="K16" s="36" t="s">
        <v>168</v>
      </c>
      <c r="L16" s="36">
        <v>1004985</v>
      </c>
      <c r="M16" s="36" t="s">
        <v>1000</v>
      </c>
      <c r="N16" s="37">
        <v>34151</v>
      </c>
      <c r="O16" s="37">
        <v>34151</v>
      </c>
      <c r="P16" s="36" t="s">
        <v>135</v>
      </c>
    </row>
    <row r="17" spans="1:16" ht="15" x14ac:dyDescent="0.25">
      <c r="A17" s="36">
        <v>1</v>
      </c>
      <c r="B17" s="60">
        <v>1494</v>
      </c>
      <c r="C17" s="60">
        <v>1568.7</v>
      </c>
      <c r="D17" s="61">
        <f t="shared" si="0"/>
        <v>-74.700000000000045</v>
      </c>
      <c r="E17" s="37">
        <v>45231</v>
      </c>
      <c r="F17" s="36" t="s">
        <v>162</v>
      </c>
      <c r="G17" s="36" t="s">
        <v>163</v>
      </c>
      <c r="H17" s="36" t="s">
        <v>134</v>
      </c>
      <c r="I17" s="36" t="s">
        <v>134</v>
      </c>
      <c r="J17" s="36">
        <v>174</v>
      </c>
      <c r="K17" s="36" t="s">
        <v>168</v>
      </c>
      <c r="L17" s="36">
        <v>1001676</v>
      </c>
      <c r="M17" s="36" t="s">
        <v>508</v>
      </c>
      <c r="N17" s="37">
        <v>25750</v>
      </c>
      <c r="O17" s="37">
        <v>25750</v>
      </c>
      <c r="P17" s="36" t="s">
        <v>135</v>
      </c>
    </row>
    <row r="18" spans="1:16" ht="15" x14ac:dyDescent="0.25">
      <c r="A18" s="36">
        <v>1</v>
      </c>
      <c r="B18" s="60">
        <v>161</v>
      </c>
      <c r="C18" s="60">
        <v>106.14567551</v>
      </c>
      <c r="D18" s="61">
        <f t="shared" si="0"/>
        <v>54.854324489999996</v>
      </c>
      <c r="E18" s="37">
        <v>45231</v>
      </c>
      <c r="F18" s="36" t="s">
        <v>162</v>
      </c>
      <c r="G18" s="36" t="s">
        <v>163</v>
      </c>
      <c r="H18" s="36" t="s">
        <v>134</v>
      </c>
      <c r="I18" s="36" t="s">
        <v>134</v>
      </c>
      <c r="J18" s="36">
        <v>174</v>
      </c>
      <c r="K18" s="36" t="s">
        <v>168</v>
      </c>
      <c r="L18" s="36">
        <v>1004495</v>
      </c>
      <c r="M18" s="36" t="s">
        <v>972</v>
      </c>
      <c r="N18" s="37">
        <v>33420</v>
      </c>
      <c r="O18" s="37">
        <v>33420</v>
      </c>
      <c r="P18" s="36" t="s">
        <v>135</v>
      </c>
    </row>
    <row r="19" spans="1:16" ht="15" x14ac:dyDescent="0.25">
      <c r="A19" s="36">
        <v>1</v>
      </c>
      <c r="B19" s="60">
        <v>789</v>
      </c>
      <c r="C19" s="60">
        <v>828.45</v>
      </c>
      <c r="D19" s="61">
        <f t="shared" si="0"/>
        <v>-39.450000000000045</v>
      </c>
      <c r="E19" s="37">
        <v>45231</v>
      </c>
      <c r="F19" s="36" t="s">
        <v>162</v>
      </c>
      <c r="G19" s="36" t="s">
        <v>163</v>
      </c>
      <c r="H19" s="36" t="s">
        <v>134</v>
      </c>
      <c r="I19" s="36" t="s">
        <v>134</v>
      </c>
      <c r="J19" s="36">
        <v>174</v>
      </c>
      <c r="K19" s="36" t="s">
        <v>168</v>
      </c>
      <c r="L19" s="36">
        <v>1001671</v>
      </c>
      <c r="M19" s="36" t="s">
        <v>504</v>
      </c>
      <c r="N19" s="37">
        <v>25750</v>
      </c>
      <c r="O19" s="37">
        <v>25750</v>
      </c>
      <c r="P19" s="36" t="s">
        <v>135</v>
      </c>
    </row>
    <row r="20" spans="1:16" ht="15" x14ac:dyDescent="0.25">
      <c r="A20" s="36">
        <v>1</v>
      </c>
      <c r="B20" s="60">
        <v>514</v>
      </c>
      <c r="C20" s="60">
        <v>539.70000000000005</v>
      </c>
      <c r="D20" s="61">
        <f t="shared" si="0"/>
        <v>-25.700000000000045</v>
      </c>
      <c r="E20" s="37">
        <v>45231</v>
      </c>
      <c r="F20" s="36" t="s">
        <v>162</v>
      </c>
      <c r="G20" s="36" t="s">
        <v>163</v>
      </c>
      <c r="H20" s="36" t="s">
        <v>134</v>
      </c>
      <c r="I20" s="36" t="s">
        <v>134</v>
      </c>
      <c r="J20" s="36">
        <v>174</v>
      </c>
      <c r="K20" s="36" t="s">
        <v>168</v>
      </c>
      <c r="L20" s="36">
        <v>1001326</v>
      </c>
      <c r="M20" s="36" t="s">
        <v>397</v>
      </c>
      <c r="N20" s="37">
        <v>24289</v>
      </c>
      <c r="O20" s="37">
        <v>24289</v>
      </c>
      <c r="P20" s="36" t="s">
        <v>135</v>
      </c>
    </row>
    <row r="21" spans="1:16" ht="15" x14ac:dyDescent="0.25">
      <c r="A21" s="36">
        <v>1</v>
      </c>
      <c r="B21" s="60">
        <v>765</v>
      </c>
      <c r="C21" s="60">
        <v>348.370137</v>
      </c>
      <c r="D21" s="61">
        <f t="shared" si="0"/>
        <v>416.629863</v>
      </c>
      <c r="E21" s="37">
        <v>45231</v>
      </c>
      <c r="F21" s="36" t="s">
        <v>162</v>
      </c>
      <c r="G21" s="36" t="s">
        <v>163</v>
      </c>
      <c r="H21" s="36" t="s">
        <v>134</v>
      </c>
      <c r="I21" s="36" t="s">
        <v>134</v>
      </c>
      <c r="J21" s="36">
        <v>174</v>
      </c>
      <c r="K21" s="36" t="s">
        <v>168</v>
      </c>
      <c r="L21" s="36">
        <v>1006548</v>
      </c>
      <c r="M21" s="36" t="s">
        <v>149</v>
      </c>
      <c r="N21" s="37">
        <v>37073</v>
      </c>
      <c r="O21" s="37">
        <v>37073</v>
      </c>
      <c r="P21" s="36" t="s">
        <v>135</v>
      </c>
    </row>
    <row r="22" spans="1:16" ht="15" x14ac:dyDescent="0.25">
      <c r="A22" s="36">
        <v>1</v>
      </c>
      <c r="B22" s="60">
        <v>11237.19</v>
      </c>
      <c r="C22" s="60">
        <v>4658.9950475780997</v>
      </c>
      <c r="D22" s="61">
        <f t="shared" si="0"/>
        <v>6578.1949524219008</v>
      </c>
      <c r="E22" s="37">
        <v>45231</v>
      </c>
      <c r="F22" s="36" t="s">
        <v>162</v>
      </c>
      <c r="G22" s="36" t="s">
        <v>163</v>
      </c>
      <c r="H22" s="36" t="s">
        <v>134</v>
      </c>
      <c r="I22" s="36" t="s">
        <v>134</v>
      </c>
      <c r="J22" s="36">
        <v>174</v>
      </c>
      <c r="K22" s="36" t="s">
        <v>168</v>
      </c>
      <c r="L22" s="36">
        <v>1000240</v>
      </c>
      <c r="M22" s="36" t="s">
        <v>155</v>
      </c>
      <c r="N22" s="37">
        <v>37895</v>
      </c>
      <c r="O22" s="37">
        <v>37895</v>
      </c>
      <c r="P22" s="36" t="s">
        <v>135</v>
      </c>
    </row>
    <row r="23" spans="1:16" ht="15" x14ac:dyDescent="0.25">
      <c r="A23" s="36">
        <v>1</v>
      </c>
      <c r="B23" s="60">
        <v>315</v>
      </c>
      <c r="C23" s="60">
        <v>286.48777185</v>
      </c>
      <c r="D23" s="61">
        <f t="shared" si="0"/>
        <v>28.512228149999999</v>
      </c>
      <c r="E23" s="37">
        <v>45231</v>
      </c>
      <c r="F23" s="36" t="s">
        <v>162</v>
      </c>
      <c r="G23" s="36" t="s">
        <v>163</v>
      </c>
      <c r="H23" s="36" t="s">
        <v>134</v>
      </c>
      <c r="I23" s="36" t="s">
        <v>134</v>
      </c>
      <c r="J23" s="36">
        <v>174</v>
      </c>
      <c r="K23" s="36" t="s">
        <v>168</v>
      </c>
      <c r="L23" s="36">
        <v>1002499</v>
      </c>
      <c r="M23" s="36" t="s">
        <v>138</v>
      </c>
      <c r="N23" s="37">
        <v>28672</v>
      </c>
      <c r="O23" s="37">
        <v>28672</v>
      </c>
      <c r="P23" s="36" t="s">
        <v>135</v>
      </c>
    </row>
    <row r="24" spans="1:16" ht="15" x14ac:dyDescent="0.25">
      <c r="A24" s="36">
        <v>1</v>
      </c>
      <c r="B24" s="60">
        <v>283</v>
      </c>
      <c r="C24" s="60">
        <v>273.48061014000001</v>
      </c>
      <c r="D24" s="61">
        <f t="shared" si="0"/>
        <v>9.5193898599999898</v>
      </c>
      <c r="E24" s="37">
        <v>45231</v>
      </c>
      <c r="F24" s="36" t="s">
        <v>162</v>
      </c>
      <c r="G24" s="36" t="s">
        <v>163</v>
      </c>
      <c r="H24" s="36" t="s">
        <v>134</v>
      </c>
      <c r="I24" s="36" t="s">
        <v>134</v>
      </c>
      <c r="J24" s="36">
        <v>174</v>
      </c>
      <c r="K24" s="36" t="s">
        <v>168</v>
      </c>
      <c r="L24" s="36">
        <v>1002124</v>
      </c>
      <c r="M24" s="36" t="s">
        <v>668</v>
      </c>
      <c r="N24" s="37">
        <v>27576</v>
      </c>
      <c r="O24" s="37">
        <v>27576</v>
      </c>
      <c r="P24" s="36" t="s">
        <v>135</v>
      </c>
    </row>
    <row r="25" spans="1:16" ht="15" x14ac:dyDescent="0.25">
      <c r="A25" s="36">
        <v>1</v>
      </c>
      <c r="B25" s="60">
        <v>1764</v>
      </c>
      <c r="C25" s="60">
        <v>1370.22300324</v>
      </c>
      <c r="D25" s="61">
        <f t="shared" si="0"/>
        <v>393.77699675999997</v>
      </c>
      <c r="E25" s="37">
        <v>45231</v>
      </c>
      <c r="F25" s="36" t="s">
        <v>162</v>
      </c>
      <c r="G25" s="36" t="s">
        <v>163</v>
      </c>
      <c r="H25" s="36" t="s">
        <v>134</v>
      </c>
      <c r="I25" s="36" t="s">
        <v>134</v>
      </c>
      <c r="J25" s="36">
        <v>174</v>
      </c>
      <c r="K25" s="36" t="s">
        <v>168</v>
      </c>
      <c r="L25" s="36">
        <v>1003338</v>
      </c>
      <c r="M25" s="36" t="s">
        <v>891</v>
      </c>
      <c r="N25" s="37">
        <v>31229</v>
      </c>
      <c r="O25" s="37">
        <v>31229</v>
      </c>
      <c r="P25" s="36" t="s">
        <v>135</v>
      </c>
    </row>
    <row r="26" spans="1:16" ht="15" x14ac:dyDescent="0.25">
      <c r="A26" s="36">
        <v>1</v>
      </c>
      <c r="B26" s="60">
        <v>3074</v>
      </c>
      <c r="C26" s="60">
        <v>2089.3372422000002</v>
      </c>
      <c r="D26" s="61">
        <f t="shared" si="0"/>
        <v>984.66275779999978</v>
      </c>
      <c r="E26" s="37">
        <v>45231</v>
      </c>
      <c r="F26" s="36" t="s">
        <v>162</v>
      </c>
      <c r="G26" s="36" t="s">
        <v>163</v>
      </c>
      <c r="H26" s="36" t="s">
        <v>134</v>
      </c>
      <c r="I26" s="36" t="s">
        <v>134</v>
      </c>
      <c r="J26" s="36">
        <v>174</v>
      </c>
      <c r="K26" s="36" t="s">
        <v>168</v>
      </c>
      <c r="L26" s="36">
        <v>1004234</v>
      </c>
      <c r="M26" s="36" t="s">
        <v>956</v>
      </c>
      <c r="N26" s="37">
        <v>33055</v>
      </c>
      <c r="O26" s="37">
        <v>33055</v>
      </c>
      <c r="P26" s="36" t="s">
        <v>135</v>
      </c>
    </row>
    <row r="27" spans="1:16" ht="15" x14ac:dyDescent="0.25">
      <c r="A27" s="36">
        <v>1</v>
      </c>
      <c r="B27" s="60">
        <v>7403.35</v>
      </c>
      <c r="C27" s="60">
        <v>3975.2099039575</v>
      </c>
      <c r="D27" s="61">
        <f t="shared" si="0"/>
        <v>3428.1400960425003</v>
      </c>
      <c r="E27" s="37">
        <v>45231</v>
      </c>
      <c r="F27" s="36" t="s">
        <v>162</v>
      </c>
      <c r="G27" s="36" t="s">
        <v>163</v>
      </c>
      <c r="H27" s="36" t="s">
        <v>134</v>
      </c>
      <c r="I27" s="36" t="s">
        <v>134</v>
      </c>
      <c r="J27" s="36">
        <v>174</v>
      </c>
      <c r="K27" s="36" t="s">
        <v>168</v>
      </c>
      <c r="L27" s="36">
        <v>1006056</v>
      </c>
      <c r="M27" s="36" t="s">
        <v>1078</v>
      </c>
      <c r="N27" s="37">
        <v>35612</v>
      </c>
      <c r="O27" s="37">
        <v>35612</v>
      </c>
      <c r="P27" s="36" t="s">
        <v>135</v>
      </c>
    </row>
    <row r="28" spans="1:16" ht="15" x14ac:dyDescent="0.25">
      <c r="A28" s="36">
        <v>1</v>
      </c>
      <c r="B28" s="60">
        <v>1018</v>
      </c>
      <c r="C28" s="60">
        <v>1068.9000000000001</v>
      </c>
      <c r="D28" s="61">
        <f t="shared" si="0"/>
        <v>-50.900000000000091</v>
      </c>
      <c r="E28" s="37">
        <v>45231</v>
      </c>
      <c r="F28" s="36" t="s">
        <v>162</v>
      </c>
      <c r="G28" s="36" t="s">
        <v>163</v>
      </c>
      <c r="H28" s="36" t="s">
        <v>134</v>
      </c>
      <c r="I28" s="36" t="s">
        <v>134</v>
      </c>
      <c r="J28" s="36">
        <v>174</v>
      </c>
      <c r="K28" s="36" t="s">
        <v>168</v>
      </c>
      <c r="L28" s="36">
        <v>1001502</v>
      </c>
      <c r="M28" s="36" t="s">
        <v>453</v>
      </c>
      <c r="N28" s="37">
        <v>25020</v>
      </c>
      <c r="O28" s="37">
        <v>25020</v>
      </c>
      <c r="P28" s="36" t="s">
        <v>135</v>
      </c>
    </row>
    <row r="29" spans="1:16" ht="15" x14ac:dyDescent="0.25">
      <c r="A29" s="36">
        <v>1</v>
      </c>
      <c r="B29" s="60">
        <v>465</v>
      </c>
      <c r="C29" s="60">
        <v>488.25</v>
      </c>
      <c r="D29" s="61">
        <f t="shared" si="0"/>
        <v>-23.25</v>
      </c>
      <c r="E29" s="37">
        <v>45231</v>
      </c>
      <c r="F29" s="36" t="s">
        <v>162</v>
      </c>
      <c r="G29" s="36" t="s">
        <v>163</v>
      </c>
      <c r="H29" s="36" t="s">
        <v>134</v>
      </c>
      <c r="I29" s="36" t="s">
        <v>134</v>
      </c>
      <c r="J29" s="36">
        <v>174</v>
      </c>
      <c r="K29" s="36" t="s">
        <v>168</v>
      </c>
      <c r="L29" s="36">
        <v>1001661</v>
      </c>
      <c r="M29" s="36" t="s">
        <v>496</v>
      </c>
      <c r="N29" s="37">
        <v>25750</v>
      </c>
      <c r="O29" s="37">
        <v>25750</v>
      </c>
      <c r="P29" s="36" t="s">
        <v>135</v>
      </c>
    </row>
    <row r="30" spans="1:16" ht="15" x14ac:dyDescent="0.25">
      <c r="A30" s="36">
        <v>1</v>
      </c>
      <c r="B30" s="60">
        <v>14131</v>
      </c>
      <c r="C30" s="60">
        <v>7875.7411583499998</v>
      </c>
      <c r="D30" s="61">
        <f t="shared" si="0"/>
        <v>6255.2588416500002</v>
      </c>
      <c r="E30" s="37">
        <v>45231</v>
      </c>
      <c r="F30" s="36" t="s">
        <v>162</v>
      </c>
      <c r="G30" s="36" t="s">
        <v>163</v>
      </c>
      <c r="H30" s="36" t="s">
        <v>134</v>
      </c>
      <c r="I30" s="36" t="s">
        <v>134</v>
      </c>
      <c r="J30" s="36">
        <v>174</v>
      </c>
      <c r="K30" s="36" t="s">
        <v>168</v>
      </c>
      <c r="L30" s="36">
        <v>1005700</v>
      </c>
      <c r="M30" s="36" t="s">
        <v>1056</v>
      </c>
      <c r="N30" s="37">
        <v>35247</v>
      </c>
      <c r="O30" s="37">
        <v>35247</v>
      </c>
      <c r="P30" s="36" t="s">
        <v>135</v>
      </c>
    </row>
    <row r="31" spans="1:16" ht="15" x14ac:dyDescent="0.25">
      <c r="A31" s="36">
        <v>1</v>
      </c>
      <c r="B31" s="60">
        <v>86</v>
      </c>
      <c r="C31" s="60">
        <v>81.476696700000005</v>
      </c>
      <c r="D31" s="61">
        <f t="shared" si="0"/>
        <v>4.5233032999999949</v>
      </c>
      <c r="E31" s="37">
        <v>45231</v>
      </c>
      <c r="F31" s="36" t="s">
        <v>162</v>
      </c>
      <c r="G31" s="36" t="s">
        <v>163</v>
      </c>
      <c r="H31" s="36" t="s">
        <v>134</v>
      </c>
      <c r="I31" s="36" t="s">
        <v>134</v>
      </c>
      <c r="J31" s="36">
        <v>174</v>
      </c>
      <c r="K31" s="36" t="s">
        <v>168</v>
      </c>
      <c r="L31" s="36">
        <v>1002225</v>
      </c>
      <c r="M31" s="36" t="s">
        <v>688</v>
      </c>
      <c r="N31" s="37">
        <v>27942</v>
      </c>
      <c r="O31" s="37">
        <v>27942</v>
      </c>
      <c r="P31" s="36" t="s">
        <v>135</v>
      </c>
    </row>
    <row r="32" spans="1:16" ht="15" x14ac:dyDescent="0.25">
      <c r="A32" s="36">
        <v>1</v>
      </c>
      <c r="B32" s="60">
        <v>22093</v>
      </c>
      <c r="C32" s="60">
        <v>17580.055820239999</v>
      </c>
      <c r="D32" s="61">
        <f t="shared" si="0"/>
        <v>4512.9441797600011</v>
      </c>
      <c r="E32" s="37">
        <v>45231</v>
      </c>
      <c r="F32" s="36" t="s">
        <v>162</v>
      </c>
      <c r="G32" s="36" t="s">
        <v>163</v>
      </c>
      <c r="H32" s="36" t="s">
        <v>134</v>
      </c>
      <c r="I32" s="36" t="s">
        <v>134</v>
      </c>
      <c r="J32" s="36">
        <v>174</v>
      </c>
      <c r="K32" s="36" t="s">
        <v>168</v>
      </c>
      <c r="L32" s="36">
        <v>1003219</v>
      </c>
      <c r="M32" s="36" t="s">
        <v>889</v>
      </c>
      <c r="N32" s="37">
        <v>30864</v>
      </c>
      <c r="O32" s="37">
        <v>30864</v>
      </c>
      <c r="P32" s="36" t="s">
        <v>135</v>
      </c>
    </row>
    <row r="33" spans="1:16" ht="15" x14ac:dyDescent="0.25">
      <c r="A33" s="36">
        <v>1</v>
      </c>
      <c r="B33" s="60">
        <v>4116.79</v>
      </c>
      <c r="C33" s="60">
        <v>1790.7847951018</v>
      </c>
      <c r="D33" s="61">
        <f t="shared" si="0"/>
        <v>2326.0052048981997</v>
      </c>
      <c r="E33" s="37">
        <v>45231</v>
      </c>
      <c r="F33" s="36" t="s">
        <v>162</v>
      </c>
      <c r="G33" s="36" t="s">
        <v>163</v>
      </c>
      <c r="H33" s="36" t="s">
        <v>134</v>
      </c>
      <c r="I33" s="36" t="s">
        <v>134</v>
      </c>
      <c r="J33" s="36">
        <v>174</v>
      </c>
      <c r="K33" s="36" t="s">
        <v>168</v>
      </c>
      <c r="L33" s="36">
        <v>1006439</v>
      </c>
      <c r="M33" s="36" t="s">
        <v>141</v>
      </c>
      <c r="N33" s="37">
        <v>37438</v>
      </c>
      <c r="O33" s="37">
        <v>37438</v>
      </c>
      <c r="P33" s="36" t="s">
        <v>135</v>
      </c>
    </row>
    <row r="34" spans="1:16" ht="15" x14ac:dyDescent="0.25">
      <c r="A34" s="36">
        <v>1</v>
      </c>
      <c r="B34" s="60">
        <v>388</v>
      </c>
      <c r="C34" s="60">
        <v>407.40000000000003</v>
      </c>
      <c r="D34" s="61">
        <f t="shared" si="0"/>
        <v>-19.400000000000034</v>
      </c>
      <c r="E34" s="37">
        <v>45231</v>
      </c>
      <c r="F34" s="36" t="s">
        <v>162</v>
      </c>
      <c r="G34" s="36" t="s">
        <v>163</v>
      </c>
      <c r="H34" s="36" t="s">
        <v>134</v>
      </c>
      <c r="I34" s="36" t="s">
        <v>134</v>
      </c>
      <c r="J34" s="36">
        <v>174</v>
      </c>
      <c r="K34" s="36" t="s">
        <v>168</v>
      </c>
      <c r="L34" s="36">
        <v>1001658</v>
      </c>
      <c r="M34" s="36" t="s">
        <v>494</v>
      </c>
      <c r="N34" s="37">
        <v>25750</v>
      </c>
      <c r="O34" s="37">
        <v>25750</v>
      </c>
      <c r="P34" s="36" t="s">
        <v>135</v>
      </c>
    </row>
    <row r="35" spans="1:16" ht="15" x14ac:dyDescent="0.25">
      <c r="A35" s="36">
        <v>1</v>
      </c>
      <c r="B35" s="60">
        <v>4195</v>
      </c>
      <c r="C35" s="60">
        <v>2765.7211724499998</v>
      </c>
      <c r="D35" s="61">
        <f t="shared" si="0"/>
        <v>1429.2788275500002</v>
      </c>
      <c r="E35" s="37">
        <v>45231</v>
      </c>
      <c r="F35" s="36" t="s">
        <v>162</v>
      </c>
      <c r="G35" s="36" t="s">
        <v>163</v>
      </c>
      <c r="H35" s="36" t="s">
        <v>134</v>
      </c>
      <c r="I35" s="36" t="s">
        <v>134</v>
      </c>
      <c r="J35" s="36">
        <v>174</v>
      </c>
      <c r="K35" s="36" t="s">
        <v>168</v>
      </c>
      <c r="L35" s="36">
        <v>1004502</v>
      </c>
      <c r="M35" s="36" t="s">
        <v>152</v>
      </c>
      <c r="N35" s="37">
        <v>33420</v>
      </c>
      <c r="O35" s="37">
        <v>33420</v>
      </c>
      <c r="P35" s="36" t="s">
        <v>135</v>
      </c>
    </row>
    <row r="36" spans="1:16" ht="15" x14ac:dyDescent="0.25">
      <c r="A36" s="36">
        <v>1</v>
      </c>
      <c r="B36" s="60">
        <v>1948</v>
      </c>
      <c r="C36" s="60">
        <v>1513.1487586799999</v>
      </c>
      <c r="D36" s="61">
        <f t="shared" si="0"/>
        <v>434.8512413200001</v>
      </c>
      <c r="E36" s="37">
        <v>45231</v>
      </c>
      <c r="F36" s="36" t="s">
        <v>162</v>
      </c>
      <c r="G36" s="36" t="s">
        <v>163</v>
      </c>
      <c r="H36" s="36" t="s">
        <v>134</v>
      </c>
      <c r="I36" s="36" t="s">
        <v>134</v>
      </c>
      <c r="J36" s="36">
        <v>174</v>
      </c>
      <c r="K36" s="36" t="s">
        <v>168</v>
      </c>
      <c r="L36" s="36">
        <v>1003339</v>
      </c>
      <c r="M36" s="36" t="s">
        <v>892</v>
      </c>
      <c r="N36" s="37">
        <v>31229</v>
      </c>
      <c r="O36" s="37">
        <v>31229</v>
      </c>
      <c r="P36" s="36" t="s">
        <v>135</v>
      </c>
    </row>
    <row r="37" spans="1:16" ht="15" x14ac:dyDescent="0.25">
      <c r="A37" s="36">
        <v>1</v>
      </c>
      <c r="B37" s="60">
        <v>2995</v>
      </c>
      <c r="C37" s="60">
        <v>2269.64457395</v>
      </c>
      <c r="D37" s="61">
        <f t="shared" si="0"/>
        <v>725.35542605000001</v>
      </c>
      <c r="E37" s="37">
        <v>45231</v>
      </c>
      <c r="F37" s="36" t="s">
        <v>162</v>
      </c>
      <c r="G37" s="36" t="s">
        <v>163</v>
      </c>
      <c r="H37" s="36" t="s">
        <v>134</v>
      </c>
      <c r="I37" s="36" t="s">
        <v>134</v>
      </c>
      <c r="J37" s="36">
        <v>174</v>
      </c>
      <c r="K37" s="36" t="s">
        <v>168</v>
      </c>
      <c r="L37" s="36">
        <v>1003496</v>
      </c>
      <c r="M37" s="36" t="s">
        <v>151</v>
      </c>
      <c r="N37" s="37">
        <v>31594</v>
      </c>
      <c r="O37" s="37">
        <v>31594</v>
      </c>
      <c r="P37" s="36" t="s">
        <v>135</v>
      </c>
    </row>
    <row r="38" spans="1:16" ht="15" x14ac:dyDescent="0.25">
      <c r="A38" s="36">
        <v>1</v>
      </c>
      <c r="B38" s="60">
        <v>4776</v>
      </c>
      <c r="C38" s="60">
        <v>3619.3063389600002</v>
      </c>
      <c r="D38" s="61">
        <f t="shared" si="0"/>
        <v>1156.6936610399998</v>
      </c>
      <c r="E38" s="37">
        <v>45231</v>
      </c>
      <c r="F38" s="36" t="s">
        <v>162</v>
      </c>
      <c r="G38" s="36" t="s">
        <v>163</v>
      </c>
      <c r="H38" s="36" t="s">
        <v>134</v>
      </c>
      <c r="I38" s="36" t="s">
        <v>134</v>
      </c>
      <c r="J38" s="36">
        <v>174</v>
      </c>
      <c r="K38" s="36" t="s">
        <v>168</v>
      </c>
      <c r="L38" s="36">
        <v>1003502</v>
      </c>
      <c r="M38" s="36" t="s">
        <v>902</v>
      </c>
      <c r="N38" s="37">
        <v>31594</v>
      </c>
      <c r="O38" s="37">
        <v>31594</v>
      </c>
      <c r="P38" s="36" t="s">
        <v>135</v>
      </c>
    </row>
    <row r="39" spans="1:16" ht="15" x14ac:dyDescent="0.25">
      <c r="A39" s="36">
        <v>1</v>
      </c>
      <c r="B39" s="60">
        <v>437</v>
      </c>
      <c r="C39" s="60">
        <v>458.85</v>
      </c>
      <c r="D39" s="61">
        <f t="shared" si="0"/>
        <v>-21.850000000000023</v>
      </c>
      <c r="E39" s="37">
        <v>45231</v>
      </c>
      <c r="F39" s="36" t="s">
        <v>162</v>
      </c>
      <c r="G39" s="36" t="s">
        <v>163</v>
      </c>
      <c r="H39" s="36" t="s">
        <v>134</v>
      </c>
      <c r="I39" s="36" t="s">
        <v>134</v>
      </c>
      <c r="J39" s="36">
        <v>174</v>
      </c>
      <c r="K39" s="36" t="s">
        <v>168</v>
      </c>
      <c r="L39" s="36">
        <v>1001092</v>
      </c>
      <c r="M39" s="36" t="s">
        <v>300</v>
      </c>
      <c r="N39" s="37">
        <v>23559</v>
      </c>
      <c r="O39" s="37">
        <v>23559</v>
      </c>
      <c r="P39" s="36" t="s">
        <v>135</v>
      </c>
    </row>
    <row r="40" spans="1:16" ht="15" x14ac:dyDescent="0.25">
      <c r="A40" s="36">
        <v>1</v>
      </c>
      <c r="B40" s="60">
        <v>5114</v>
      </c>
      <c r="C40" s="60">
        <v>2954.5024239200002</v>
      </c>
      <c r="D40" s="61">
        <f t="shared" si="0"/>
        <v>2159.4975760799998</v>
      </c>
      <c r="E40" s="37">
        <v>45231</v>
      </c>
      <c r="F40" s="36" t="s">
        <v>162</v>
      </c>
      <c r="G40" s="36" t="s">
        <v>163</v>
      </c>
      <c r="H40" s="36" t="s">
        <v>134</v>
      </c>
      <c r="I40" s="36" t="s">
        <v>134</v>
      </c>
      <c r="J40" s="36">
        <v>174</v>
      </c>
      <c r="K40" s="36" t="s">
        <v>168</v>
      </c>
      <c r="L40" s="36">
        <v>1005441</v>
      </c>
      <c r="M40" s="36" t="s">
        <v>1034</v>
      </c>
      <c r="N40" s="37">
        <v>34881</v>
      </c>
      <c r="O40" s="37">
        <v>34881</v>
      </c>
      <c r="P40" s="36" t="s">
        <v>135</v>
      </c>
    </row>
    <row r="41" spans="1:16" ht="15" x14ac:dyDescent="0.25">
      <c r="A41" s="36">
        <v>1</v>
      </c>
      <c r="B41" s="60">
        <v>1875.5</v>
      </c>
      <c r="C41" s="60">
        <v>739.34944479000001</v>
      </c>
      <c r="D41" s="61">
        <f t="shared" si="0"/>
        <v>1136.15055521</v>
      </c>
      <c r="E41" s="37">
        <v>45231</v>
      </c>
      <c r="F41" s="36" t="s">
        <v>162</v>
      </c>
      <c r="G41" s="36" t="s">
        <v>163</v>
      </c>
      <c r="H41" s="36" t="s">
        <v>134</v>
      </c>
      <c r="I41" s="36" t="s">
        <v>134</v>
      </c>
      <c r="J41" s="36">
        <v>174</v>
      </c>
      <c r="K41" s="36" t="s">
        <v>168</v>
      </c>
      <c r="L41" s="36">
        <v>1015420</v>
      </c>
      <c r="M41" s="36" t="s">
        <v>145</v>
      </c>
      <c r="N41" s="37">
        <v>38200</v>
      </c>
      <c r="O41" s="37">
        <v>38200</v>
      </c>
      <c r="P41" s="36" t="s">
        <v>135</v>
      </c>
    </row>
    <row r="42" spans="1:16" ht="15" x14ac:dyDescent="0.25">
      <c r="A42" s="36">
        <v>1</v>
      </c>
      <c r="B42" s="60">
        <v>422</v>
      </c>
      <c r="C42" s="60">
        <v>443.1</v>
      </c>
      <c r="D42" s="61">
        <f t="shared" si="0"/>
        <v>-21.100000000000023</v>
      </c>
      <c r="E42" s="37">
        <v>45231</v>
      </c>
      <c r="F42" s="36" t="s">
        <v>162</v>
      </c>
      <c r="G42" s="36" t="s">
        <v>163</v>
      </c>
      <c r="H42" s="36" t="s">
        <v>134</v>
      </c>
      <c r="I42" s="36" t="s">
        <v>134</v>
      </c>
      <c r="J42" s="36">
        <v>174</v>
      </c>
      <c r="K42" s="36" t="s">
        <v>168</v>
      </c>
      <c r="L42" s="36">
        <v>1001477</v>
      </c>
      <c r="M42" s="36" t="s">
        <v>436</v>
      </c>
      <c r="N42" s="37">
        <v>25020</v>
      </c>
      <c r="O42" s="37">
        <v>25020</v>
      </c>
      <c r="P42" s="36" t="s">
        <v>135</v>
      </c>
    </row>
    <row r="43" spans="1:16" ht="15" x14ac:dyDescent="0.25">
      <c r="A43" s="36">
        <v>1</v>
      </c>
      <c r="B43" s="60">
        <v>2956</v>
      </c>
      <c r="C43" s="60">
        <v>1948.8609739599999</v>
      </c>
      <c r="D43" s="61">
        <f t="shared" si="0"/>
        <v>1007.1390260400001</v>
      </c>
      <c r="E43" s="37">
        <v>45231</v>
      </c>
      <c r="F43" s="36" t="s">
        <v>162</v>
      </c>
      <c r="G43" s="36" t="s">
        <v>163</v>
      </c>
      <c r="H43" s="36" t="s">
        <v>134</v>
      </c>
      <c r="I43" s="36" t="s">
        <v>134</v>
      </c>
      <c r="J43" s="36">
        <v>174</v>
      </c>
      <c r="K43" s="36" t="s">
        <v>168</v>
      </c>
      <c r="L43" s="36">
        <v>1004499</v>
      </c>
      <c r="M43" s="36" t="s">
        <v>974</v>
      </c>
      <c r="N43" s="37">
        <v>33420</v>
      </c>
      <c r="O43" s="37">
        <v>33420</v>
      </c>
      <c r="P43" s="36" t="s">
        <v>135</v>
      </c>
    </row>
    <row r="44" spans="1:16" ht="15" x14ac:dyDescent="0.25">
      <c r="A44" s="36">
        <v>1</v>
      </c>
      <c r="B44" s="60">
        <v>385</v>
      </c>
      <c r="C44" s="60">
        <v>404.25</v>
      </c>
      <c r="D44" s="61">
        <f t="shared" si="0"/>
        <v>-19.25</v>
      </c>
      <c r="E44" s="37">
        <v>45231</v>
      </c>
      <c r="F44" s="36" t="s">
        <v>162</v>
      </c>
      <c r="G44" s="36" t="s">
        <v>163</v>
      </c>
      <c r="H44" s="36" t="s">
        <v>134</v>
      </c>
      <c r="I44" s="36" t="s">
        <v>134</v>
      </c>
      <c r="J44" s="36">
        <v>174</v>
      </c>
      <c r="K44" s="36" t="s">
        <v>168</v>
      </c>
      <c r="L44" s="36">
        <v>1001657</v>
      </c>
      <c r="M44" s="36" t="s">
        <v>493</v>
      </c>
      <c r="N44" s="37">
        <v>25750</v>
      </c>
      <c r="O44" s="37">
        <v>25750</v>
      </c>
      <c r="P44" s="36" t="s">
        <v>135</v>
      </c>
    </row>
    <row r="45" spans="1:16" ht="15" x14ac:dyDescent="0.25">
      <c r="A45" s="36">
        <v>1</v>
      </c>
      <c r="B45" s="60">
        <v>1375</v>
      </c>
      <c r="C45" s="60">
        <v>794.37638500000003</v>
      </c>
      <c r="D45" s="61">
        <f t="shared" si="0"/>
        <v>580.62361499999997</v>
      </c>
      <c r="E45" s="37">
        <v>45231</v>
      </c>
      <c r="F45" s="36" t="s">
        <v>162</v>
      </c>
      <c r="G45" s="36" t="s">
        <v>163</v>
      </c>
      <c r="H45" s="36" t="s">
        <v>134</v>
      </c>
      <c r="I45" s="36" t="s">
        <v>134</v>
      </c>
      <c r="J45" s="36">
        <v>174</v>
      </c>
      <c r="K45" s="36" t="s">
        <v>168</v>
      </c>
      <c r="L45" s="36">
        <v>1005439</v>
      </c>
      <c r="M45" s="36" t="s">
        <v>1033</v>
      </c>
      <c r="N45" s="37">
        <v>34881</v>
      </c>
      <c r="O45" s="37">
        <v>34881</v>
      </c>
      <c r="P45" s="36" t="s">
        <v>135</v>
      </c>
    </row>
    <row r="46" spans="1:16" ht="15" x14ac:dyDescent="0.25">
      <c r="A46" s="36">
        <v>1</v>
      </c>
      <c r="B46" s="60">
        <v>1094.5</v>
      </c>
      <c r="C46" s="60">
        <v>587.68898402500008</v>
      </c>
      <c r="D46" s="61">
        <f t="shared" si="0"/>
        <v>506.81101597499992</v>
      </c>
      <c r="E46" s="37">
        <v>45231</v>
      </c>
      <c r="F46" s="36" t="s">
        <v>162</v>
      </c>
      <c r="G46" s="36" t="s">
        <v>163</v>
      </c>
      <c r="H46" s="36" t="s">
        <v>134</v>
      </c>
      <c r="I46" s="36" t="s">
        <v>134</v>
      </c>
      <c r="J46" s="36">
        <v>174</v>
      </c>
      <c r="K46" s="36" t="s">
        <v>168</v>
      </c>
      <c r="L46" s="36">
        <v>1006057</v>
      </c>
      <c r="M46" s="36" t="s">
        <v>1079</v>
      </c>
      <c r="N46" s="37">
        <v>35612</v>
      </c>
      <c r="O46" s="37">
        <v>35612</v>
      </c>
      <c r="P46" s="36" t="s">
        <v>135</v>
      </c>
    </row>
    <row r="47" spans="1:16" ht="15" x14ac:dyDescent="0.25">
      <c r="A47" s="36">
        <v>1</v>
      </c>
      <c r="B47" s="60">
        <v>7825</v>
      </c>
      <c r="C47" s="60">
        <v>4042.0587597499998</v>
      </c>
      <c r="D47" s="61">
        <f t="shared" si="0"/>
        <v>3782.9412402500002</v>
      </c>
      <c r="E47" s="37">
        <v>45231</v>
      </c>
      <c r="F47" s="36" t="s">
        <v>162</v>
      </c>
      <c r="G47" s="36" t="s">
        <v>163</v>
      </c>
      <c r="H47" s="36" t="s">
        <v>134</v>
      </c>
      <c r="I47" s="36" t="s">
        <v>134</v>
      </c>
      <c r="J47" s="36">
        <v>174</v>
      </c>
      <c r="K47" s="36" t="s">
        <v>168</v>
      </c>
      <c r="L47" s="36">
        <v>1006312</v>
      </c>
      <c r="M47" s="36" t="s">
        <v>1085</v>
      </c>
      <c r="N47" s="37">
        <v>35977</v>
      </c>
      <c r="O47" s="37">
        <v>35977</v>
      </c>
      <c r="P47" s="36" t="s">
        <v>135</v>
      </c>
    </row>
    <row r="48" spans="1:16" ht="15" x14ac:dyDescent="0.25">
      <c r="A48" s="36">
        <v>1</v>
      </c>
      <c r="B48" s="60">
        <v>252</v>
      </c>
      <c r="C48" s="60">
        <v>264.60000000000002</v>
      </c>
      <c r="D48" s="61">
        <f t="shared" si="0"/>
        <v>-12.600000000000023</v>
      </c>
      <c r="E48" s="37">
        <v>45231</v>
      </c>
      <c r="F48" s="36" t="s">
        <v>162</v>
      </c>
      <c r="G48" s="36" t="s">
        <v>163</v>
      </c>
      <c r="H48" s="36" t="s">
        <v>134</v>
      </c>
      <c r="I48" s="36" t="s">
        <v>134</v>
      </c>
      <c r="J48" s="36">
        <v>174</v>
      </c>
      <c r="K48" s="36" t="s">
        <v>168</v>
      </c>
      <c r="L48" s="36">
        <v>1001653</v>
      </c>
      <c r="M48" s="36" t="s">
        <v>491</v>
      </c>
      <c r="N48" s="37">
        <v>25750</v>
      </c>
      <c r="O48" s="37">
        <v>25750</v>
      </c>
      <c r="P48" s="36" t="s">
        <v>135</v>
      </c>
    </row>
    <row r="49" spans="1:16" ht="15" x14ac:dyDescent="0.25">
      <c r="A49" s="36">
        <v>1</v>
      </c>
      <c r="B49" s="60">
        <v>2884</v>
      </c>
      <c r="C49" s="60">
        <v>3005.7035022</v>
      </c>
      <c r="D49" s="61">
        <f t="shared" si="0"/>
        <v>-121.7035022</v>
      </c>
      <c r="E49" s="37">
        <v>45231</v>
      </c>
      <c r="F49" s="36" t="s">
        <v>162</v>
      </c>
      <c r="G49" s="36" t="s">
        <v>163</v>
      </c>
      <c r="H49" s="36" t="s">
        <v>134</v>
      </c>
      <c r="I49" s="36" t="s">
        <v>134</v>
      </c>
      <c r="J49" s="36">
        <v>174</v>
      </c>
      <c r="K49" s="36" t="s">
        <v>168</v>
      </c>
      <c r="L49" s="36">
        <v>1001758</v>
      </c>
      <c r="M49" s="36" t="s">
        <v>545</v>
      </c>
      <c r="N49" s="37">
        <v>26115</v>
      </c>
      <c r="O49" s="37">
        <v>26115</v>
      </c>
      <c r="P49" s="36" t="s">
        <v>135</v>
      </c>
    </row>
    <row r="50" spans="1:16" ht="15" x14ac:dyDescent="0.25">
      <c r="A50" s="36">
        <v>1</v>
      </c>
      <c r="B50" s="60">
        <v>3418</v>
      </c>
      <c r="C50" s="60">
        <v>2979.0142628200001</v>
      </c>
      <c r="D50" s="61">
        <f t="shared" si="0"/>
        <v>438.98573717999989</v>
      </c>
      <c r="E50" s="37">
        <v>45231</v>
      </c>
      <c r="F50" s="36" t="s">
        <v>162</v>
      </c>
      <c r="G50" s="36" t="s">
        <v>163</v>
      </c>
      <c r="H50" s="36" t="s">
        <v>134</v>
      </c>
      <c r="I50" s="36" t="s">
        <v>134</v>
      </c>
      <c r="J50" s="36">
        <v>174</v>
      </c>
      <c r="K50" s="36" t="s">
        <v>168</v>
      </c>
      <c r="L50" s="36">
        <v>1002734</v>
      </c>
      <c r="M50" s="36" t="s">
        <v>823</v>
      </c>
      <c r="N50" s="37">
        <v>29403</v>
      </c>
      <c r="O50" s="37">
        <v>29403</v>
      </c>
      <c r="P50" s="36" t="s">
        <v>135</v>
      </c>
    </row>
    <row r="51" spans="1:16" ht="15" x14ac:dyDescent="0.25">
      <c r="A51" s="36">
        <v>1</v>
      </c>
      <c r="B51" s="60">
        <v>292</v>
      </c>
      <c r="C51" s="60">
        <v>306.60000000000002</v>
      </c>
      <c r="D51" s="61">
        <f t="shared" si="0"/>
        <v>-14.600000000000023</v>
      </c>
      <c r="E51" s="37">
        <v>45231</v>
      </c>
      <c r="F51" s="36" t="s">
        <v>162</v>
      </c>
      <c r="G51" s="36" t="s">
        <v>163</v>
      </c>
      <c r="H51" s="36" t="s">
        <v>134</v>
      </c>
      <c r="I51" s="36" t="s">
        <v>134</v>
      </c>
      <c r="J51" s="36">
        <v>174</v>
      </c>
      <c r="K51" s="36" t="s">
        <v>168</v>
      </c>
      <c r="L51" s="36">
        <v>1001391</v>
      </c>
      <c r="M51" s="36" t="s">
        <v>408</v>
      </c>
      <c r="N51" s="37">
        <v>24654</v>
      </c>
      <c r="O51" s="37">
        <v>24654</v>
      </c>
      <c r="P51" s="36" t="s">
        <v>135</v>
      </c>
    </row>
    <row r="52" spans="1:16" ht="15" x14ac:dyDescent="0.25">
      <c r="A52" s="36">
        <v>1</v>
      </c>
      <c r="B52" s="60">
        <v>2940</v>
      </c>
      <c r="C52" s="60">
        <v>2172.2245859999998</v>
      </c>
      <c r="D52" s="61">
        <f t="shared" si="0"/>
        <v>767.77541400000018</v>
      </c>
      <c r="E52" s="37">
        <v>45231</v>
      </c>
      <c r="F52" s="36" t="s">
        <v>162</v>
      </c>
      <c r="G52" s="36" t="s">
        <v>163</v>
      </c>
      <c r="H52" s="36" t="s">
        <v>134</v>
      </c>
      <c r="I52" s="36" t="s">
        <v>134</v>
      </c>
      <c r="J52" s="36">
        <v>174</v>
      </c>
      <c r="K52" s="36" t="s">
        <v>168</v>
      </c>
      <c r="L52" s="36">
        <v>1003633</v>
      </c>
      <c r="M52" s="36" t="s">
        <v>914</v>
      </c>
      <c r="N52" s="37">
        <v>31959</v>
      </c>
      <c r="O52" s="37">
        <v>31959</v>
      </c>
      <c r="P52" s="36" t="s">
        <v>135</v>
      </c>
    </row>
    <row r="53" spans="1:16" ht="15" x14ac:dyDescent="0.25">
      <c r="A53" s="36">
        <v>1</v>
      </c>
      <c r="B53" s="60">
        <v>202</v>
      </c>
      <c r="C53" s="60">
        <v>212.1</v>
      </c>
      <c r="D53" s="61">
        <f t="shared" si="0"/>
        <v>-10.099999999999994</v>
      </c>
      <c r="E53" s="37">
        <v>45231</v>
      </c>
      <c r="F53" s="36" t="s">
        <v>162</v>
      </c>
      <c r="G53" s="36" t="s">
        <v>163</v>
      </c>
      <c r="H53" s="36" t="s">
        <v>134</v>
      </c>
      <c r="I53" s="36" t="s">
        <v>134</v>
      </c>
      <c r="J53" s="36">
        <v>174</v>
      </c>
      <c r="K53" s="36" t="s">
        <v>168</v>
      </c>
      <c r="L53" s="36">
        <v>1001084</v>
      </c>
      <c r="M53" s="36" t="s">
        <v>290</v>
      </c>
      <c r="N53" s="37">
        <v>23559</v>
      </c>
      <c r="O53" s="37">
        <v>23559</v>
      </c>
      <c r="P53" s="36" t="s">
        <v>135</v>
      </c>
    </row>
    <row r="54" spans="1:16" ht="15" x14ac:dyDescent="0.25">
      <c r="A54" s="36">
        <v>1</v>
      </c>
      <c r="B54" s="60">
        <v>1890</v>
      </c>
      <c r="C54" s="60">
        <v>1091.9064492</v>
      </c>
      <c r="D54" s="61">
        <f t="shared" si="0"/>
        <v>798.0935508</v>
      </c>
      <c r="E54" s="37">
        <v>45231</v>
      </c>
      <c r="F54" s="36" t="s">
        <v>162</v>
      </c>
      <c r="G54" s="36" t="s">
        <v>163</v>
      </c>
      <c r="H54" s="36" t="s">
        <v>134</v>
      </c>
      <c r="I54" s="36" t="s">
        <v>134</v>
      </c>
      <c r="J54" s="36">
        <v>174</v>
      </c>
      <c r="K54" s="36" t="s">
        <v>168</v>
      </c>
      <c r="L54" s="36">
        <v>1005440</v>
      </c>
      <c r="M54" s="36" t="s">
        <v>140</v>
      </c>
      <c r="N54" s="37">
        <v>34881</v>
      </c>
      <c r="O54" s="37">
        <v>34881</v>
      </c>
      <c r="P54" s="36" t="s">
        <v>135</v>
      </c>
    </row>
    <row r="55" spans="1:16" ht="15" x14ac:dyDescent="0.25">
      <c r="A55" s="36">
        <v>1</v>
      </c>
      <c r="B55" s="60">
        <v>345</v>
      </c>
      <c r="C55" s="60">
        <v>254.90390550000001</v>
      </c>
      <c r="D55" s="61">
        <f t="shared" si="0"/>
        <v>90.096094499999992</v>
      </c>
      <c r="E55" s="37">
        <v>45231</v>
      </c>
      <c r="F55" s="36" t="s">
        <v>162</v>
      </c>
      <c r="G55" s="36" t="s">
        <v>163</v>
      </c>
      <c r="H55" s="36" t="s">
        <v>134</v>
      </c>
      <c r="I55" s="36" t="s">
        <v>134</v>
      </c>
      <c r="J55" s="36">
        <v>174</v>
      </c>
      <c r="K55" s="36" t="s">
        <v>168</v>
      </c>
      <c r="L55" s="36">
        <v>1003626</v>
      </c>
      <c r="M55" s="36" t="s">
        <v>910</v>
      </c>
      <c r="N55" s="37">
        <v>31959</v>
      </c>
      <c r="O55" s="37">
        <v>31959</v>
      </c>
      <c r="P55" s="36" t="s">
        <v>135</v>
      </c>
    </row>
    <row r="56" spans="1:16" ht="15" x14ac:dyDescent="0.25">
      <c r="A56" s="36">
        <v>1</v>
      </c>
      <c r="B56" s="60">
        <v>292</v>
      </c>
      <c r="C56" s="60">
        <v>276.6418074</v>
      </c>
      <c r="D56" s="61">
        <f t="shared" si="0"/>
        <v>15.358192599999995</v>
      </c>
      <c r="E56" s="37">
        <v>45231</v>
      </c>
      <c r="F56" s="36" t="s">
        <v>162</v>
      </c>
      <c r="G56" s="36" t="s">
        <v>163</v>
      </c>
      <c r="H56" s="36" t="s">
        <v>134</v>
      </c>
      <c r="I56" s="36" t="s">
        <v>134</v>
      </c>
      <c r="J56" s="36">
        <v>174</v>
      </c>
      <c r="K56" s="36" t="s">
        <v>168</v>
      </c>
      <c r="L56" s="36">
        <v>1002230</v>
      </c>
      <c r="M56" s="36" t="s">
        <v>691</v>
      </c>
      <c r="N56" s="37">
        <v>27942</v>
      </c>
      <c r="O56" s="37">
        <v>27942</v>
      </c>
      <c r="P56" s="36" t="s">
        <v>135</v>
      </c>
    </row>
    <row r="57" spans="1:16" ht="15" x14ac:dyDescent="0.25">
      <c r="A57" s="36">
        <v>1</v>
      </c>
      <c r="B57" s="60">
        <v>355</v>
      </c>
      <c r="C57" s="60">
        <v>183.37774565000001</v>
      </c>
      <c r="D57" s="61">
        <f t="shared" si="0"/>
        <v>171.62225434999999</v>
      </c>
      <c r="E57" s="37">
        <v>45231</v>
      </c>
      <c r="F57" s="36" t="s">
        <v>162</v>
      </c>
      <c r="G57" s="36" t="s">
        <v>163</v>
      </c>
      <c r="H57" s="36" t="s">
        <v>134</v>
      </c>
      <c r="I57" s="36" t="s">
        <v>134</v>
      </c>
      <c r="J57" s="36">
        <v>174</v>
      </c>
      <c r="K57" s="36" t="s">
        <v>168</v>
      </c>
      <c r="L57" s="36">
        <v>1006311</v>
      </c>
      <c r="M57" s="36" t="s">
        <v>1078</v>
      </c>
      <c r="N57" s="37">
        <v>35977</v>
      </c>
      <c r="O57" s="37">
        <v>35977</v>
      </c>
      <c r="P57" s="36" t="s">
        <v>135</v>
      </c>
    </row>
    <row r="58" spans="1:16" ht="15" x14ac:dyDescent="0.25">
      <c r="A58" s="36">
        <v>1</v>
      </c>
      <c r="B58" s="60">
        <v>3989</v>
      </c>
      <c r="C58" s="60">
        <v>2871.6520201899998</v>
      </c>
      <c r="D58" s="61">
        <f t="shared" si="0"/>
        <v>1117.3479798100002</v>
      </c>
      <c r="E58" s="37">
        <v>45231</v>
      </c>
      <c r="F58" s="36" t="s">
        <v>162</v>
      </c>
      <c r="G58" s="36" t="s">
        <v>163</v>
      </c>
      <c r="H58" s="36" t="s">
        <v>134</v>
      </c>
      <c r="I58" s="36" t="s">
        <v>134</v>
      </c>
      <c r="J58" s="36">
        <v>174</v>
      </c>
      <c r="K58" s="36" t="s">
        <v>168</v>
      </c>
      <c r="L58" s="36">
        <v>1003780</v>
      </c>
      <c r="M58" s="36" t="s">
        <v>139</v>
      </c>
      <c r="N58" s="37">
        <v>32325</v>
      </c>
      <c r="O58" s="37">
        <v>32325</v>
      </c>
      <c r="P58" s="36" t="s">
        <v>135</v>
      </c>
    </row>
    <row r="59" spans="1:16" ht="15" x14ac:dyDescent="0.25">
      <c r="A59" s="36">
        <v>1</v>
      </c>
      <c r="B59" s="60">
        <v>239</v>
      </c>
      <c r="C59" s="60">
        <v>240.02319007</v>
      </c>
      <c r="D59" s="61">
        <f t="shared" si="0"/>
        <v>-1.0231900699999983</v>
      </c>
      <c r="E59" s="37">
        <v>45231</v>
      </c>
      <c r="F59" s="36" t="s">
        <v>162</v>
      </c>
      <c r="G59" s="36" t="s">
        <v>163</v>
      </c>
      <c r="H59" s="36" t="s">
        <v>134</v>
      </c>
      <c r="I59" s="36" t="s">
        <v>134</v>
      </c>
      <c r="J59" s="36">
        <v>174</v>
      </c>
      <c r="K59" s="36" t="s">
        <v>168</v>
      </c>
      <c r="L59" s="36">
        <v>1001881</v>
      </c>
      <c r="M59" s="36" t="s">
        <v>614</v>
      </c>
      <c r="N59" s="37">
        <v>26846</v>
      </c>
      <c r="O59" s="37">
        <v>26846</v>
      </c>
      <c r="P59" s="36" t="s">
        <v>135</v>
      </c>
    </row>
    <row r="60" spans="1:16" ht="15" x14ac:dyDescent="0.25">
      <c r="A60" s="36">
        <v>1</v>
      </c>
      <c r="B60" s="60">
        <v>777</v>
      </c>
      <c r="C60" s="60">
        <v>780.32643800999995</v>
      </c>
      <c r="D60" s="61">
        <f t="shared" si="0"/>
        <v>-3.3264380099999471</v>
      </c>
      <c r="E60" s="37">
        <v>45231</v>
      </c>
      <c r="F60" s="36" t="s">
        <v>162</v>
      </c>
      <c r="G60" s="36" t="s">
        <v>163</v>
      </c>
      <c r="H60" s="36" t="s">
        <v>134</v>
      </c>
      <c r="I60" s="36" t="s">
        <v>134</v>
      </c>
      <c r="J60" s="36">
        <v>174</v>
      </c>
      <c r="K60" s="36" t="s">
        <v>168</v>
      </c>
      <c r="L60" s="36">
        <v>1001891</v>
      </c>
      <c r="M60" s="36" t="s">
        <v>621</v>
      </c>
      <c r="N60" s="37">
        <v>26846</v>
      </c>
      <c r="O60" s="37">
        <v>26846</v>
      </c>
      <c r="P60" s="36" t="s">
        <v>135</v>
      </c>
    </row>
    <row r="61" spans="1:16" ht="15" x14ac:dyDescent="0.25">
      <c r="A61" s="36">
        <v>1</v>
      </c>
      <c r="B61" s="60">
        <v>1586</v>
      </c>
      <c r="C61" s="60">
        <v>1171.8191134000001</v>
      </c>
      <c r="D61" s="61">
        <f t="shared" si="0"/>
        <v>414.18088659999989</v>
      </c>
      <c r="E61" s="37">
        <v>45231</v>
      </c>
      <c r="F61" s="36" t="s">
        <v>162</v>
      </c>
      <c r="G61" s="36" t="s">
        <v>163</v>
      </c>
      <c r="H61" s="36" t="s">
        <v>134</v>
      </c>
      <c r="I61" s="36" t="s">
        <v>134</v>
      </c>
      <c r="J61" s="36">
        <v>174</v>
      </c>
      <c r="K61" s="36" t="s">
        <v>168</v>
      </c>
      <c r="L61" s="36">
        <v>1003629</v>
      </c>
      <c r="M61" s="36" t="s">
        <v>911</v>
      </c>
      <c r="N61" s="37">
        <v>31959</v>
      </c>
      <c r="O61" s="37">
        <v>31959</v>
      </c>
      <c r="P61" s="36" t="s">
        <v>135</v>
      </c>
    </row>
    <row r="62" spans="1:16" ht="15" x14ac:dyDescent="0.25">
      <c r="A62" s="36">
        <v>1</v>
      </c>
      <c r="B62" s="60">
        <v>122</v>
      </c>
      <c r="C62" s="60">
        <v>128.1</v>
      </c>
      <c r="D62" s="61">
        <f t="shared" si="0"/>
        <v>-6.0999999999999943</v>
      </c>
      <c r="E62" s="37">
        <v>45231</v>
      </c>
      <c r="F62" s="36" t="s">
        <v>162</v>
      </c>
      <c r="G62" s="36" t="s">
        <v>163</v>
      </c>
      <c r="H62" s="36" t="s">
        <v>134</v>
      </c>
      <c r="I62" s="36" t="s">
        <v>134</v>
      </c>
      <c r="J62" s="36">
        <v>174</v>
      </c>
      <c r="K62" s="36" t="s">
        <v>168</v>
      </c>
      <c r="L62" s="36">
        <v>1001186</v>
      </c>
      <c r="M62" s="36" t="s">
        <v>335</v>
      </c>
      <c r="N62" s="37">
        <v>23924</v>
      </c>
      <c r="O62" s="37">
        <v>23924</v>
      </c>
      <c r="P62" s="36" t="s">
        <v>135</v>
      </c>
    </row>
    <row r="63" spans="1:16" ht="15" x14ac:dyDescent="0.25">
      <c r="A63" s="36">
        <v>1</v>
      </c>
      <c r="B63" s="60">
        <v>30748.07</v>
      </c>
      <c r="C63" s="60">
        <v>12121.3375008606</v>
      </c>
      <c r="D63" s="61">
        <f t="shared" si="0"/>
        <v>18626.732499139398</v>
      </c>
      <c r="E63" s="37">
        <v>45231</v>
      </c>
      <c r="F63" s="36" t="s">
        <v>162</v>
      </c>
      <c r="G63" s="36" t="s">
        <v>163</v>
      </c>
      <c r="H63" s="36" t="s">
        <v>134</v>
      </c>
      <c r="I63" s="36" t="s">
        <v>134</v>
      </c>
      <c r="J63" s="36">
        <v>174</v>
      </c>
      <c r="K63" s="36" t="s">
        <v>168</v>
      </c>
      <c r="L63" s="36">
        <v>1015399</v>
      </c>
      <c r="M63" s="36" t="s">
        <v>147</v>
      </c>
      <c r="N63" s="37">
        <v>38169</v>
      </c>
      <c r="O63" s="37">
        <v>38169</v>
      </c>
      <c r="P63" s="36" t="s">
        <v>135</v>
      </c>
    </row>
    <row r="64" spans="1:16" ht="15" x14ac:dyDescent="0.25">
      <c r="A64" s="36">
        <v>1</v>
      </c>
      <c r="B64" s="60">
        <v>2257</v>
      </c>
      <c r="C64" s="60">
        <v>2223.8715508700002</v>
      </c>
      <c r="D64" s="61">
        <f t="shared" si="0"/>
        <v>33.128449129999808</v>
      </c>
      <c r="E64" s="37">
        <v>45231</v>
      </c>
      <c r="F64" s="36" t="s">
        <v>162</v>
      </c>
      <c r="G64" s="36" t="s">
        <v>163</v>
      </c>
      <c r="H64" s="36" t="s">
        <v>134</v>
      </c>
      <c r="I64" s="36" t="s">
        <v>134</v>
      </c>
      <c r="J64" s="36">
        <v>174</v>
      </c>
      <c r="K64" s="36" t="s">
        <v>168</v>
      </c>
      <c r="L64" s="36">
        <v>1002039</v>
      </c>
      <c r="M64" s="36" t="s">
        <v>655</v>
      </c>
      <c r="N64" s="37">
        <v>27211</v>
      </c>
      <c r="O64" s="37">
        <v>27211</v>
      </c>
      <c r="P64" s="36" t="s">
        <v>135</v>
      </c>
    </row>
    <row r="65" spans="1:37" ht="15" x14ac:dyDescent="0.25">
      <c r="A65" s="36">
        <v>1</v>
      </c>
      <c r="B65" s="60">
        <v>9604</v>
      </c>
      <c r="C65" s="60">
        <v>5744.3315146000004</v>
      </c>
      <c r="D65" s="61">
        <f t="shared" si="0"/>
        <v>3859.6684853999996</v>
      </c>
      <c r="E65" s="37">
        <v>45231</v>
      </c>
      <c r="F65" s="36" t="s">
        <v>162</v>
      </c>
      <c r="G65" s="36" t="s">
        <v>163</v>
      </c>
      <c r="H65" s="36" t="s">
        <v>134</v>
      </c>
      <c r="I65" s="36" t="s">
        <v>134</v>
      </c>
      <c r="J65" s="36">
        <v>174</v>
      </c>
      <c r="K65" s="36" t="s">
        <v>168</v>
      </c>
      <c r="L65" s="36">
        <v>1005210</v>
      </c>
      <c r="M65" s="36" t="s">
        <v>1012</v>
      </c>
      <c r="N65" s="37">
        <v>34516</v>
      </c>
      <c r="O65" s="37">
        <v>34516</v>
      </c>
      <c r="P65" s="36" t="s">
        <v>135</v>
      </c>
    </row>
    <row r="66" spans="1:37" ht="15" x14ac:dyDescent="0.25">
      <c r="A66" s="36">
        <v>1</v>
      </c>
      <c r="B66" s="60">
        <v>2218</v>
      </c>
      <c r="C66" s="60">
        <v>1010.0457044</v>
      </c>
      <c r="D66" s="61">
        <f t="shared" si="0"/>
        <v>1207.9542956</v>
      </c>
      <c r="E66" s="37">
        <v>45231</v>
      </c>
      <c r="F66" s="36" t="s">
        <v>162</v>
      </c>
      <c r="G66" s="36" t="s">
        <v>163</v>
      </c>
      <c r="H66" s="36" t="s">
        <v>134</v>
      </c>
      <c r="I66" s="36" t="s">
        <v>134</v>
      </c>
      <c r="J66" s="36">
        <v>174</v>
      </c>
      <c r="K66" s="36" t="s">
        <v>168</v>
      </c>
      <c r="L66" s="36">
        <v>1006545</v>
      </c>
      <c r="M66" s="36" t="s">
        <v>142</v>
      </c>
      <c r="N66" s="37">
        <v>37073</v>
      </c>
      <c r="O66" s="37">
        <v>37073</v>
      </c>
      <c r="P66" s="36" t="s">
        <v>135</v>
      </c>
    </row>
    <row r="67" spans="1:37" ht="15" x14ac:dyDescent="0.25">
      <c r="A67" s="36">
        <v>1</v>
      </c>
      <c r="B67" s="60">
        <v>347</v>
      </c>
      <c r="C67" s="60">
        <v>341.90670276999998</v>
      </c>
      <c r="D67" s="61">
        <f t="shared" ref="D67:D69" si="1">B67-C67</f>
        <v>5.0932972300000188</v>
      </c>
      <c r="E67" s="37">
        <v>45231</v>
      </c>
      <c r="F67" s="36" t="s">
        <v>162</v>
      </c>
      <c r="G67" s="36" t="s">
        <v>163</v>
      </c>
      <c r="H67" s="36" t="s">
        <v>134</v>
      </c>
      <c r="I67" s="36" t="s">
        <v>134</v>
      </c>
      <c r="J67" s="36">
        <v>174</v>
      </c>
      <c r="K67" s="36" t="s">
        <v>168</v>
      </c>
      <c r="L67" s="36">
        <v>1002015</v>
      </c>
      <c r="M67" s="36" t="s">
        <v>639</v>
      </c>
      <c r="N67" s="37">
        <v>27211</v>
      </c>
      <c r="O67" s="37">
        <v>27211</v>
      </c>
      <c r="P67" s="36" t="s">
        <v>135</v>
      </c>
    </row>
    <row r="68" spans="1:37" ht="15" x14ac:dyDescent="0.25">
      <c r="A68" s="36">
        <v>1</v>
      </c>
      <c r="B68" s="60">
        <v>30</v>
      </c>
      <c r="C68" s="60">
        <v>28.990877399999999</v>
      </c>
      <c r="D68" s="61">
        <f t="shared" si="1"/>
        <v>1.0091226000000013</v>
      </c>
      <c r="E68" s="37">
        <v>45231</v>
      </c>
      <c r="F68" s="36" t="s">
        <v>162</v>
      </c>
      <c r="G68" s="36" t="s">
        <v>163</v>
      </c>
      <c r="H68" s="36" t="s">
        <v>134</v>
      </c>
      <c r="I68" s="36" t="s">
        <v>134</v>
      </c>
      <c r="J68" s="36">
        <v>174</v>
      </c>
      <c r="K68" s="36" t="s">
        <v>168</v>
      </c>
      <c r="L68" s="36">
        <v>1002120</v>
      </c>
      <c r="M68" s="36" t="s">
        <v>667</v>
      </c>
      <c r="N68" s="37">
        <v>27576</v>
      </c>
      <c r="O68" s="37">
        <v>27576</v>
      </c>
      <c r="P68" s="36" t="s">
        <v>135</v>
      </c>
    </row>
    <row r="69" spans="1:37" ht="15" x14ac:dyDescent="0.25">
      <c r="A69" s="36">
        <v>1</v>
      </c>
      <c r="B69" s="60">
        <v>973</v>
      </c>
      <c r="C69" s="60">
        <v>737.35030732999996</v>
      </c>
      <c r="D69" s="61">
        <f t="shared" si="1"/>
        <v>235.64969267000004</v>
      </c>
      <c r="E69" s="37">
        <v>45231</v>
      </c>
      <c r="F69" s="36" t="s">
        <v>162</v>
      </c>
      <c r="G69" s="36" t="s">
        <v>163</v>
      </c>
      <c r="H69" s="36" t="s">
        <v>134</v>
      </c>
      <c r="I69" s="36" t="s">
        <v>134</v>
      </c>
      <c r="J69" s="36">
        <v>174</v>
      </c>
      <c r="K69" s="36" t="s">
        <v>168</v>
      </c>
      <c r="L69" s="36">
        <v>1003491</v>
      </c>
      <c r="M69" s="36" t="s">
        <v>897</v>
      </c>
      <c r="N69" s="37">
        <v>31594</v>
      </c>
      <c r="O69" s="37">
        <v>31594</v>
      </c>
      <c r="P69" s="36" t="s">
        <v>135</v>
      </c>
    </row>
    <row r="70" spans="1:37" ht="15" x14ac:dyDescent="0.25">
      <c r="A70" s="36">
        <v>1</v>
      </c>
      <c r="B70" s="60">
        <v>137</v>
      </c>
      <c r="C70" s="60">
        <v>143.85</v>
      </c>
      <c r="D70" s="61">
        <f>B70-C70</f>
        <v>-6.8499999999999943</v>
      </c>
      <c r="E70" s="37">
        <v>45231</v>
      </c>
      <c r="F70" s="36" t="s">
        <v>162</v>
      </c>
      <c r="G70" s="36" t="s">
        <v>163</v>
      </c>
      <c r="H70" s="36" t="s">
        <v>134</v>
      </c>
      <c r="I70" s="36" t="s">
        <v>134</v>
      </c>
      <c r="J70" s="36">
        <v>174</v>
      </c>
      <c r="K70" s="36" t="s">
        <v>168</v>
      </c>
      <c r="L70" s="36">
        <v>1001568</v>
      </c>
      <c r="M70" s="36" t="s">
        <v>463</v>
      </c>
      <c r="N70" s="37">
        <v>25385</v>
      </c>
      <c r="O70" s="37">
        <v>25385</v>
      </c>
      <c r="P70" s="36" t="s">
        <v>135</v>
      </c>
    </row>
    <row r="71" spans="1:37" ht="15" x14ac:dyDescent="0.25">
      <c r="B71" s="38"/>
      <c r="C71" s="38"/>
      <c r="D71" s="46"/>
      <c r="E71" s="37"/>
      <c r="N71" s="37"/>
      <c r="O71" s="37"/>
    </row>
    <row r="72" spans="1:37" x14ac:dyDescent="0.2">
      <c r="B72" s="62">
        <f>SUM(B2:B71)</f>
        <v>376992.07999999996</v>
      </c>
      <c r="C72" s="62">
        <f>SUM(C2:C71)</f>
        <v>167296.31809516787</v>
      </c>
      <c r="D72" s="62">
        <f>SUM(D2:D71)</f>
        <v>209695.76190483206</v>
      </c>
    </row>
    <row r="74" spans="1:37" x14ac:dyDescent="0.2">
      <c r="C74" s="45"/>
    </row>
    <row r="75" spans="1:37" ht="15" x14ac:dyDescent="0.25">
      <c r="A75" t="s">
        <v>98</v>
      </c>
      <c r="B75" t="s">
        <v>99</v>
      </c>
      <c r="C75" t="s">
        <v>100</v>
      </c>
      <c r="D75" t="s">
        <v>101</v>
      </c>
      <c r="E75" t="s">
        <v>102</v>
      </c>
      <c r="F75" t="s">
        <v>103</v>
      </c>
      <c r="G75" t="s">
        <v>104</v>
      </c>
      <c r="H75" t="s">
        <v>105</v>
      </c>
      <c r="I75" t="s">
        <v>106</v>
      </c>
      <c r="J75" t="s">
        <v>107</v>
      </c>
      <c r="K75" t="s">
        <v>108</v>
      </c>
      <c r="L75" t="s">
        <v>109</v>
      </c>
      <c r="M75" t="s">
        <v>110</v>
      </c>
      <c r="N75" t="s">
        <v>111</v>
      </c>
      <c r="O75" t="s">
        <v>112</v>
      </c>
      <c r="P75" t="s">
        <v>113</v>
      </c>
      <c r="Q75" t="s">
        <v>114</v>
      </c>
      <c r="R75" t="s">
        <v>115</v>
      </c>
      <c r="S75" t="s">
        <v>116</v>
      </c>
      <c r="T75" t="s">
        <v>117</v>
      </c>
      <c r="U75" t="s">
        <v>118</v>
      </c>
      <c r="V75" t="s">
        <v>119</v>
      </c>
      <c r="W75" t="s">
        <v>120</v>
      </c>
      <c r="X75" t="s">
        <v>121</v>
      </c>
      <c r="Y75" t="s">
        <v>122</v>
      </c>
      <c r="Z75" t="s">
        <v>123</v>
      </c>
      <c r="AA75" t="s">
        <v>117</v>
      </c>
      <c r="AB75" t="s">
        <v>117</v>
      </c>
      <c r="AC75" t="s">
        <v>124</v>
      </c>
      <c r="AD75" t="s">
        <v>125</v>
      </c>
      <c r="AE75" t="s">
        <v>126</v>
      </c>
      <c r="AF75" t="s">
        <v>127</v>
      </c>
      <c r="AG75" t="s">
        <v>128</v>
      </c>
      <c r="AH75" t="s">
        <v>129</v>
      </c>
      <c r="AI75" t="s">
        <v>130</v>
      </c>
      <c r="AJ75" t="s">
        <v>131</v>
      </c>
      <c r="AK75" t="s">
        <v>132</v>
      </c>
    </row>
    <row r="76" spans="1:37" ht="15" x14ac:dyDescent="0.25">
      <c r="A76">
        <v>1</v>
      </c>
      <c r="B76" t="s">
        <v>1562</v>
      </c>
      <c r="C76" s="50">
        <v>26481</v>
      </c>
      <c r="D76">
        <v>1</v>
      </c>
      <c r="E76" s="60">
        <v>1627</v>
      </c>
      <c r="F76">
        <v>1</v>
      </c>
      <c r="G76">
        <v>142005</v>
      </c>
      <c r="H76">
        <v>5</v>
      </c>
      <c r="I76">
        <v>200360</v>
      </c>
      <c r="J76">
        <v>1</v>
      </c>
      <c r="K76">
        <v>172</v>
      </c>
      <c r="L76">
        <v>1</v>
      </c>
      <c r="M76">
        <v>1</v>
      </c>
      <c r="N76">
        <v>0</v>
      </c>
      <c r="O76">
        <v>1001646</v>
      </c>
      <c r="P76">
        <v>132</v>
      </c>
      <c r="Q76">
        <v>200069</v>
      </c>
      <c r="R76">
        <v>1</v>
      </c>
      <c r="S76">
        <v>1</v>
      </c>
      <c r="T76" t="s">
        <v>1563</v>
      </c>
      <c r="U76">
        <v>6</v>
      </c>
      <c r="V76">
        <v>1</v>
      </c>
      <c r="W76" t="s">
        <v>1564</v>
      </c>
      <c r="X76">
        <v>1</v>
      </c>
      <c r="Y76"/>
      <c r="Z76">
        <v>1</v>
      </c>
      <c r="AA76" t="s">
        <v>135</v>
      </c>
      <c r="AB76" t="s">
        <v>134</v>
      </c>
      <c r="AC76" t="s">
        <v>135</v>
      </c>
      <c r="AD76" s="50">
        <v>26481</v>
      </c>
      <c r="AE76"/>
      <c r="AF76" t="s">
        <v>24</v>
      </c>
      <c r="AG76" t="s">
        <v>136</v>
      </c>
      <c r="AH76"/>
      <c r="AI76"/>
      <c r="AJ76"/>
      <c r="AK76"/>
    </row>
    <row r="77" spans="1:37" ht="15" x14ac:dyDescent="0.25">
      <c r="A77">
        <v>1</v>
      </c>
      <c r="B77" t="s">
        <v>1562</v>
      </c>
      <c r="C77" s="50">
        <v>26115</v>
      </c>
      <c r="D77">
        <v>1</v>
      </c>
      <c r="E77" s="60">
        <v>254</v>
      </c>
      <c r="F77">
        <v>1</v>
      </c>
      <c r="G77">
        <v>142005</v>
      </c>
      <c r="H77">
        <v>5</v>
      </c>
      <c r="I77">
        <v>200360</v>
      </c>
      <c r="J77">
        <v>1</v>
      </c>
      <c r="K77">
        <v>172</v>
      </c>
      <c r="L77">
        <v>1</v>
      </c>
      <c r="M77">
        <v>1</v>
      </c>
      <c r="N77">
        <v>0</v>
      </c>
      <c r="O77">
        <v>1001563</v>
      </c>
      <c r="P77">
        <v>132</v>
      </c>
      <c r="Q77">
        <v>200069</v>
      </c>
      <c r="R77">
        <v>1</v>
      </c>
      <c r="S77">
        <v>1</v>
      </c>
      <c r="T77" t="s">
        <v>1563</v>
      </c>
      <c r="U77">
        <v>6</v>
      </c>
      <c r="V77">
        <v>1</v>
      </c>
      <c r="W77" t="s">
        <v>1565</v>
      </c>
      <c r="X77">
        <v>1</v>
      </c>
      <c r="Y77"/>
      <c r="Z77">
        <v>1</v>
      </c>
      <c r="AA77" t="s">
        <v>135</v>
      </c>
      <c r="AB77" t="s">
        <v>134</v>
      </c>
      <c r="AC77" t="s">
        <v>135</v>
      </c>
      <c r="AD77" s="50">
        <v>26115</v>
      </c>
      <c r="AE77"/>
      <c r="AF77" t="s">
        <v>24</v>
      </c>
      <c r="AG77" t="s">
        <v>136</v>
      </c>
      <c r="AH77"/>
      <c r="AI77"/>
      <c r="AJ77"/>
      <c r="AK77"/>
    </row>
    <row r="78" spans="1:37" ht="15" x14ac:dyDescent="0.25">
      <c r="A78">
        <v>1</v>
      </c>
      <c r="B78" t="s">
        <v>1562</v>
      </c>
      <c r="C78" s="50">
        <v>26115</v>
      </c>
      <c r="D78">
        <v>1</v>
      </c>
      <c r="E78" s="60">
        <v>446</v>
      </c>
      <c r="F78">
        <v>1</v>
      </c>
      <c r="G78">
        <v>142005</v>
      </c>
      <c r="H78">
        <v>5</v>
      </c>
      <c r="I78">
        <v>200360</v>
      </c>
      <c r="J78">
        <v>1</v>
      </c>
      <c r="K78">
        <v>172</v>
      </c>
      <c r="L78">
        <v>1</v>
      </c>
      <c r="M78">
        <v>1</v>
      </c>
      <c r="N78">
        <v>0</v>
      </c>
      <c r="O78">
        <v>1001562</v>
      </c>
      <c r="P78">
        <v>132</v>
      </c>
      <c r="Q78">
        <v>200069</v>
      </c>
      <c r="R78">
        <v>1</v>
      </c>
      <c r="S78">
        <v>1</v>
      </c>
      <c r="T78" t="s">
        <v>1563</v>
      </c>
      <c r="U78">
        <v>6</v>
      </c>
      <c r="V78">
        <v>1</v>
      </c>
      <c r="W78" t="s">
        <v>1565</v>
      </c>
      <c r="X78">
        <v>1</v>
      </c>
      <c r="Y78"/>
      <c r="Z78">
        <v>1</v>
      </c>
      <c r="AA78" t="s">
        <v>135</v>
      </c>
      <c r="AB78" t="s">
        <v>134</v>
      </c>
      <c r="AC78" t="s">
        <v>135</v>
      </c>
      <c r="AD78" s="50">
        <v>26115</v>
      </c>
      <c r="AE78"/>
      <c r="AF78" t="s">
        <v>24</v>
      </c>
      <c r="AG78" t="s">
        <v>136</v>
      </c>
      <c r="AH78"/>
      <c r="AI78"/>
      <c r="AJ78"/>
      <c r="AK78"/>
    </row>
    <row r="79" spans="1:37" ht="15" x14ac:dyDescent="0.25">
      <c r="A79">
        <v>1</v>
      </c>
      <c r="B79" t="s">
        <v>1562</v>
      </c>
      <c r="C79" s="50">
        <v>25750</v>
      </c>
      <c r="D79">
        <v>1</v>
      </c>
      <c r="E79" s="60">
        <v>230</v>
      </c>
      <c r="F79">
        <v>1</v>
      </c>
      <c r="G79">
        <v>142005</v>
      </c>
      <c r="H79">
        <v>5</v>
      </c>
      <c r="I79">
        <v>200360</v>
      </c>
      <c r="J79">
        <v>1</v>
      </c>
      <c r="K79">
        <v>172</v>
      </c>
      <c r="L79">
        <v>1</v>
      </c>
      <c r="M79">
        <v>1</v>
      </c>
      <c r="N79">
        <v>0</v>
      </c>
      <c r="O79">
        <v>1001367</v>
      </c>
      <c r="P79">
        <v>132</v>
      </c>
      <c r="Q79">
        <v>200069</v>
      </c>
      <c r="R79">
        <v>1</v>
      </c>
      <c r="S79">
        <v>1</v>
      </c>
      <c r="T79" t="s">
        <v>1563</v>
      </c>
      <c r="U79">
        <v>6</v>
      </c>
      <c r="V79">
        <v>1</v>
      </c>
      <c r="W79" t="s">
        <v>1566</v>
      </c>
      <c r="X79">
        <v>1</v>
      </c>
      <c r="Y79"/>
      <c r="Z79">
        <v>1</v>
      </c>
      <c r="AA79" t="s">
        <v>135</v>
      </c>
      <c r="AB79" t="s">
        <v>134</v>
      </c>
      <c r="AC79" t="s">
        <v>135</v>
      </c>
      <c r="AD79" s="50">
        <v>25750</v>
      </c>
      <c r="AE79"/>
      <c r="AF79" t="s">
        <v>24</v>
      </c>
      <c r="AG79" t="s">
        <v>136</v>
      </c>
      <c r="AH79"/>
      <c r="AI79"/>
      <c r="AJ79"/>
      <c r="AK79"/>
    </row>
    <row r="80" spans="1:37" ht="15" x14ac:dyDescent="0.25">
      <c r="A80">
        <v>1</v>
      </c>
      <c r="B80" t="s">
        <v>1562</v>
      </c>
      <c r="C80" s="50">
        <v>25385</v>
      </c>
      <c r="D80">
        <v>1</v>
      </c>
      <c r="E80" s="60">
        <v>419</v>
      </c>
      <c r="F80">
        <v>1</v>
      </c>
      <c r="G80">
        <v>142005</v>
      </c>
      <c r="H80">
        <v>5</v>
      </c>
      <c r="I80">
        <v>200360</v>
      </c>
      <c r="J80">
        <v>1</v>
      </c>
      <c r="K80">
        <v>172</v>
      </c>
      <c r="L80">
        <v>1</v>
      </c>
      <c r="M80">
        <v>1</v>
      </c>
      <c r="N80">
        <v>0</v>
      </c>
      <c r="O80">
        <v>1001300</v>
      </c>
      <c r="P80">
        <v>132</v>
      </c>
      <c r="Q80">
        <v>200069</v>
      </c>
      <c r="R80">
        <v>1</v>
      </c>
      <c r="S80">
        <v>1</v>
      </c>
      <c r="T80" t="s">
        <v>1563</v>
      </c>
      <c r="U80">
        <v>6</v>
      </c>
      <c r="V80">
        <v>1</v>
      </c>
      <c r="W80" t="s">
        <v>1567</v>
      </c>
      <c r="X80">
        <v>1</v>
      </c>
      <c r="Y80"/>
      <c r="Z80">
        <v>1</v>
      </c>
      <c r="AA80" t="s">
        <v>135</v>
      </c>
      <c r="AB80" t="s">
        <v>134</v>
      </c>
      <c r="AC80" t="s">
        <v>135</v>
      </c>
      <c r="AD80" s="50">
        <v>25385</v>
      </c>
      <c r="AE80"/>
      <c r="AF80" t="s">
        <v>24</v>
      </c>
      <c r="AG80" t="s">
        <v>136</v>
      </c>
      <c r="AH80"/>
      <c r="AI80"/>
      <c r="AJ80"/>
      <c r="AK80"/>
    </row>
    <row r="81" spans="1:37" ht="15" x14ac:dyDescent="0.25">
      <c r="A81">
        <v>1</v>
      </c>
      <c r="B81" t="s">
        <v>1562</v>
      </c>
      <c r="C81" s="50">
        <v>25020</v>
      </c>
      <c r="D81">
        <v>1</v>
      </c>
      <c r="E81" s="60">
        <v>11050</v>
      </c>
      <c r="F81">
        <v>1</v>
      </c>
      <c r="G81">
        <v>142005</v>
      </c>
      <c r="H81">
        <v>5</v>
      </c>
      <c r="I81">
        <v>200360</v>
      </c>
      <c r="J81">
        <v>1</v>
      </c>
      <c r="K81">
        <v>172</v>
      </c>
      <c r="L81">
        <v>1</v>
      </c>
      <c r="M81">
        <v>1</v>
      </c>
      <c r="N81">
        <v>0</v>
      </c>
      <c r="O81">
        <v>1001268</v>
      </c>
      <c r="P81">
        <v>132</v>
      </c>
      <c r="Q81">
        <v>200069</v>
      </c>
      <c r="R81">
        <v>1</v>
      </c>
      <c r="S81">
        <v>1</v>
      </c>
      <c r="T81" t="s">
        <v>1563</v>
      </c>
      <c r="U81">
        <v>6</v>
      </c>
      <c r="V81">
        <v>1</v>
      </c>
      <c r="W81" t="s">
        <v>1568</v>
      </c>
      <c r="X81">
        <v>1</v>
      </c>
      <c r="Y81"/>
      <c r="Z81">
        <v>1</v>
      </c>
      <c r="AA81" t="s">
        <v>135</v>
      </c>
      <c r="AB81" t="s">
        <v>134</v>
      </c>
      <c r="AC81" t="s">
        <v>135</v>
      </c>
      <c r="AD81" s="50">
        <v>25020</v>
      </c>
      <c r="AE81"/>
      <c r="AF81" t="s">
        <v>24</v>
      </c>
      <c r="AG81" t="s">
        <v>136</v>
      </c>
      <c r="AH81"/>
      <c r="AI81"/>
      <c r="AJ81"/>
      <c r="AK81"/>
    </row>
    <row r="83" spans="1:37" x14ac:dyDescent="0.2">
      <c r="E83" s="64">
        <f>SUM(E76:E81)</f>
        <v>14026</v>
      </c>
    </row>
    <row r="85" spans="1:37" x14ac:dyDescent="0.2">
      <c r="C85" s="36" t="s">
        <v>102</v>
      </c>
      <c r="D85" s="36" t="s">
        <v>157</v>
      </c>
      <c r="E85" s="63" t="s">
        <v>1571</v>
      </c>
    </row>
    <row r="86" spans="1:37" x14ac:dyDescent="0.2">
      <c r="B86" s="36" t="s">
        <v>1569</v>
      </c>
      <c r="C86" s="64">
        <f>B72</f>
        <v>376992.07999999996</v>
      </c>
      <c r="D86" s="64">
        <f>C72</f>
        <v>167296.31809516787</v>
      </c>
      <c r="E86" s="64">
        <f>D72</f>
        <v>209695.76190483206</v>
      </c>
    </row>
    <row r="87" spans="1:37" x14ac:dyDescent="0.2">
      <c r="B87" s="36" t="s">
        <v>1570</v>
      </c>
      <c r="C87" s="64">
        <f>E83</f>
        <v>14026</v>
      </c>
      <c r="D87" s="64">
        <v>0</v>
      </c>
      <c r="E87" s="64">
        <f>SUM(C87:D87)</f>
        <v>14026</v>
      </c>
    </row>
    <row r="88" spans="1:37" x14ac:dyDescent="0.2">
      <c r="C88" s="62">
        <f>SUM(C86:C87)</f>
        <v>391018.07999999996</v>
      </c>
      <c r="D88" s="62">
        <f t="shared" ref="D88:E88" si="2">SUM(D86:D87)</f>
        <v>167296.31809516787</v>
      </c>
      <c r="E88" s="62">
        <f t="shared" si="2"/>
        <v>223721.76190483206</v>
      </c>
    </row>
  </sheetData>
  <pageMargins left="0.7" right="0.7" top="0.75" bottom="0.75" header="0.3" footer="0.3"/>
  <pageSetup orientation="portrait" horizontalDpi="1200" verticalDpi="1200" r:id="rId1"/>
  <headerFooter>
    <oddHeader>&amp;R&amp;"Times New Roman,Regular"&amp;10UG-____- NWN's Application for an Order
Exhibit E /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B8A3E-D921-48A8-AC4B-C7D1A62066F3}">
  <sheetPr filterMode="1">
    <tabColor rgb="FFE7E7FF"/>
  </sheetPr>
  <dimension ref="A1:J1545"/>
  <sheetViews>
    <sheetView view="pageLayout" topLeftCell="D930" zoomScaleNormal="85" workbookViewId="0">
      <selection activeCell="D1477" sqref="D1477"/>
    </sheetView>
  </sheetViews>
  <sheetFormatPr defaultColWidth="9.140625" defaultRowHeight="12.75" outlineLevelRow="4" x14ac:dyDescent="0.25"/>
  <cols>
    <col min="1" max="1" width="46.140625" style="41" bestFit="1" customWidth="1"/>
    <col min="2" max="2" width="10.5703125" style="14" bestFit="1" customWidth="1"/>
    <col min="3" max="3" width="12.42578125" style="14" bestFit="1" customWidth="1"/>
    <col min="4" max="4" width="45.42578125" style="14" bestFit="1" customWidth="1"/>
    <col min="5" max="6" width="45.42578125" style="14" customWidth="1"/>
    <col min="7" max="7" width="12.5703125" style="14" bestFit="1" customWidth="1"/>
    <col min="8" max="8" width="13.28515625" style="14" bestFit="1" customWidth="1"/>
    <col min="9" max="9" width="12.5703125" style="14" bestFit="1" customWidth="1"/>
    <col min="10" max="10" width="8.28515625" style="14" bestFit="1" customWidth="1"/>
    <col min="11" max="16384" width="9.140625" style="14"/>
  </cols>
  <sheetData>
    <row r="1" spans="1:10" x14ac:dyDescent="0.25">
      <c r="A1" s="39" t="s">
        <v>13</v>
      </c>
      <c r="B1" s="13" t="s">
        <v>14</v>
      </c>
      <c r="C1" s="13" t="s">
        <v>15</v>
      </c>
      <c r="D1" s="13" t="s">
        <v>16</v>
      </c>
      <c r="E1" s="40" t="s">
        <v>169</v>
      </c>
      <c r="F1" s="40" t="s">
        <v>170</v>
      </c>
      <c r="G1" s="13" t="s">
        <v>17</v>
      </c>
      <c r="H1" s="13" t="s">
        <v>18</v>
      </c>
      <c r="I1" s="13" t="s">
        <v>19</v>
      </c>
      <c r="J1" s="13" t="s">
        <v>20</v>
      </c>
    </row>
    <row r="2" spans="1:10" hidden="1" outlineLevel="4" x14ac:dyDescent="0.25">
      <c r="A2" s="14" t="s">
        <v>171</v>
      </c>
      <c r="B2" s="14" t="s">
        <v>22</v>
      </c>
      <c r="C2" s="15">
        <v>36708</v>
      </c>
      <c r="D2" s="14" t="s">
        <v>172</v>
      </c>
      <c r="G2" s="28">
        <v>0</v>
      </c>
      <c r="H2" s="28">
        <v>0</v>
      </c>
      <c r="I2" s="28">
        <v>0</v>
      </c>
      <c r="J2" s="14" t="s">
        <v>24</v>
      </c>
    </row>
    <row r="3" spans="1:10" hidden="1" outlineLevel="4" x14ac:dyDescent="0.25">
      <c r="A3" s="14" t="s">
        <v>173</v>
      </c>
      <c r="B3" s="14" t="s">
        <v>22</v>
      </c>
      <c r="C3" s="15">
        <v>36708</v>
      </c>
      <c r="D3" s="14" t="s">
        <v>172</v>
      </c>
      <c r="G3" s="28">
        <v>0</v>
      </c>
      <c r="H3" s="28">
        <v>0</v>
      </c>
      <c r="I3" s="28">
        <v>0</v>
      </c>
      <c r="J3" s="14" t="s">
        <v>24</v>
      </c>
    </row>
    <row r="4" spans="1:10" hidden="1" outlineLevel="4" x14ac:dyDescent="0.25">
      <c r="A4" s="14" t="s">
        <v>174</v>
      </c>
      <c r="B4" s="14" t="s">
        <v>22</v>
      </c>
      <c r="C4" s="15">
        <v>32325</v>
      </c>
      <c r="D4" s="14" t="s">
        <v>172</v>
      </c>
      <c r="G4" s="28">
        <v>0</v>
      </c>
      <c r="H4" s="28">
        <v>0</v>
      </c>
      <c r="I4" s="28">
        <v>0</v>
      </c>
      <c r="J4" s="14" t="s">
        <v>24</v>
      </c>
    </row>
    <row r="5" spans="1:10" hidden="1" outlineLevel="4" x14ac:dyDescent="0.25">
      <c r="A5" s="14" t="s">
        <v>175</v>
      </c>
      <c r="B5" s="14" t="s">
        <v>22</v>
      </c>
      <c r="C5" s="15">
        <v>32690</v>
      </c>
      <c r="D5" s="14" t="s">
        <v>172</v>
      </c>
      <c r="G5" s="28">
        <v>0</v>
      </c>
      <c r="H5" s="28">
        <v>0</v>
      </c>
      <c r="I5" s="28">
        <v>0</v>
      </c>
      <c r="J5" s="14" t="s">
        <v>24</v>
      </c>
    </row>
    <row r="6" spans="1:10" hidden="1" outlineLevel="4" x14ac:dyDescent="0.25">
      <c r="A6" s="14" t="s">
        <v>176</v>
      </c>
      <c r="B6" s="14" t="s">
        <v>22</v>
      </c>
      <c r="C6" s="15">
        <v>33055</v>
      </c>
      <c r="D6" s="14" t="s">
        <v>172</v>
      </c>
      <c r="G6" s="28">
        <v>0</v>
      </c>
      <c r="H6" s="28">
        <v>0</v>
      </c>
      <c r="I6" s="28">
        <v>0</v>
      </c>
      <c r="J6" s="14" t="s">
        <v>24</v>
      </c>
    </row>
    <row r="7" spans="1:10" hidden="1" outlineLevel="4" x14ac:dyDescent="0.25">
      <c r="A7" s="14" t="s">
        <v>177</v>
      </c>
      <c r="B7" s="14" t="s">
        <v>22</v>
      </c>
      <c r="C7" s="15">
        <v>33420</v>
      </c>
      <c r="D7" s="14" t="s">
        <v>172</v>
      </c>
      <c r="G7" s="28">
        <v>0</v>
      </c>
      <c r="H7" s="28">
        <v>0</v>
      </c>
      <c r="I7" s="28">
        <v>0</v>
      </c>
      <c r="J7" s="14" t="s">
        <v>24</v>
      </c>
    </row>
    <row r="8" spans="1:10" hidden="1" outlineLevel="4" x14ac:dyDescent="0.25">
      <c r="A8" s="14" t="s">
        <v>178</v>
      </c>
      <c r="B8" s="14" t="s">
        <v>22</v>
      </c>
      <c r="C8" s="15">
        <v>33786</v>
      </c>
      <c r="D8" s="14" t="s">
        <v>172</v>
      </c>
      <c r="G8" s="28">
        <v>0</v>
      </c>
      <c r="H8" s="28">
        <v>0</v>
      </c>
      <c r="I8" s="28">
        <v>0</v>
      </c>
      <c r="J8" s="14" t="s">
        <v>24</v>
      </c>
    </row>
    <row r="9" spans="1:10" hidden="1" outlineLevel="4" x14ac:dyDescent="0.25">
      <c r="A9" s="14" t="s">
        <v>179</v>
      </c>
      <c r="B9" s="14" t="s">
        <v>22</v>
      </c>
      <c r="C9" s="15">
        <v>34151</v>
      </c>
      <c r="D9" s="14" t="s">
        <v>172</v>
      </c>
      <c r="G9" s="28">
        <v>0</v>
      </c>
      <c r="H9" s="28">
        <v>0</v>
      </c>
      <c r="I9" s="28">
        <v>0</v>
      </c>
      <c r="J9" s="14" t="s">
        <v>24</v>
      </c>
    </row>
    <row r="10" spans="1:10" hidden="1" outlineLevel="4" x14ac:dyDescent="0.25">
      <c r="A10" s="14" t="s">
        <v>180</v>
      </c>
      <c r="B10" s="14" t="s">
        <v>22</v>
      </c>
      <c r="C10" s="15">
        <v>34516</v>
      </c>
      <c r="D10" s="14" t="s">
        <v>172</v>
      </c>
      <c r="G10" s="28">
        <v>0</v>
      </c>
      <c r="H10" s="28">
        <v>0</v>
      </c>
      <c r="I10" s="28">
        <v>0</v>
      </c>
      <c r="J10" s="14" t="s">
        <v>24</v>
      </c>
    </row>
    <row r="11" spans="1:10" hidden="1" outlineLevel="4" x14ac:dyDescent="0.25">
      <c r="A11" s="14" t="s">
        <v>181</v>
      </c>
      <c r="B11" s="14" t="s">
        <v>22</v>
      </c>
      <c r="C11" s="15">
        <v>34881</v>
      </c>
      <c r="D11" s="14" t="s">
        <v>172</v>
      </c>
      <c r="G11" s="28">
        <v>0</v>
      </c>
      <c r="H11" s="28">
        <v>0</v>
      </c>
      <c r="I11" s="28">
        <v>0</v>
      </c>
      <c r="J11" s="14" t="s">
        <v>24</v>
      </c>
    </row>
    <row r="12" spans="1:10" hidden="1" outlineLevel="4" x14ac:dyDescent="0.25">
      <c r="A12" s="14" t="s">
        <v>182</v>
      </c>
      <c r="B12" s="14" t="s">
        <v>22</v>
      </c>
      <c r="C12" s="15">
        <v>35247</v>
      </c>
      <c r="D12" s="14" t="s">
        <v>172</v>
      </c>
      <c r="G12" s="28">
        <v>0</v>
      </c>
      <c r="H12" s="28">
        <v>0</v>
      </c>
      <c r="I12" s="28">
        <v>0</v>
      </c>
      <c r="J12" s="14" t="s">
        <v>24</v>
      </c>
    </row>
    <row r="13" spans="1:10" hidden="1" outlineLevel="4" x14ac:dyDescent="0.25">
      <c r="A13" s="14" t="s">
        <v>183</v>
      </c>
      <c r="B13" s="14" t="s">
        <v>22</v>
      </c>
      <c r="C13" s="15">
        <v>35612</v>
      </c>
      <c r="D13" s="14" t="s">
        <v>172</v>
      </c>
      <c r="G13" s="28">
        <v>0</v>
      </c>
      <c r="H13" s="28">
        <v>0</v>
      </c>
      <c r="I13" s="28">
        <v>0</v>
      </c>
      <c r="J13" s="14" t="s">
        <v>24</v>
      </c>
    </row>
    <row r="14" spans="1:10" hidden="1" outlineLevel="4" x14ac:dyDescent="0.25">
      <c r="A14" s="14" t="s">
        <v>184</v>
      </c>
      <c r="B14" s="14" t="s">
        <v>22</v>
      </c>
      <c r="C14" s="15">
        <v>35977</v>
      </c>
      <c r="D14" s="14" t="s">
        <v>172</v>
      </c>
      <c r="G14" s="28">
        <v>0</v>
      </c>
      <c r="H14" s="28">
        <v>0</v>
      </c>
      <c r="I14" s="28">
        <v>0</v>
      </c>
      <c r="J14" s="14" t="s">
        <v>24</v>
      </c>
    </row>
    <row r="15" spans="1:10" hidden="1" outlineLevel="4" x14ac:dyDescent="0.25">
      <c r="A15" s="14" t="s">
        <v>185</v>
      </c>
      <c r="B15" s="14" t="s">
        <v>22</v>
      </c>
      <c r="C15" s="15">
        <v>36342</v>
      </c>
      <c r="D15" s="14" t="s">
        <v>172</v>
      </c>
      <c r="G15" s="28">
        <v>0</v>
      </c>
      <c r="H15" s="28">
        <v>0</v>
      </c>
      <c r="I15" s="28">
        <v>0</v>
      </c>
      <c r="J15" s="14" t="s">
        <v>24</v>
      </c>
    </row>
    <row r="16" spans="1:10" hidden="1" outlineLevel="4" x14ac:dyDescent="0.25">
      <c r="A16" s="14" t="s">
        <v>186</v>
      </c>
      <c r="B16" s="14" t="s">
        <v>22</v>
      </c>
      <c r="C16" s="15">
        <v>35612</v>
      </c>
      <c r="D16" s="14" t="s">
        <v>172</v>
      </c>
      <c r="G16" s="28">
        <v>0</v>
      </c>
      <c r="H16" s="28">
        <v>0</v>
      </c>
      <c r="I16" s="28">
        <v>0</v>
      </c>
      <c r="J16" s="14" t="s">
        <v>24</v>
      </c>
    </row>
    <row r="17" spans="1:10" hidden="1" outlineLevel="4" x14ac:dyDescent="0.25">
      <c r="A17" s="14" t="s">
        <v>187</v>
      </c>
      <c r="B17" s="14" t="s">
        <v>22</v>
      </c>
      <c r="C17" s="15">
        <v>36342</v>
      </c>
      <c r="D17" s="14" t="s">
        <v>172</v>
      </c>
      <c r="G17" s="28">
        <v>0</v>
      </c>
      <c r="H17" s="28">
        <v>0</v>
      </c>
      <c r="I17" s="28">
        <v>0</v>
      </c>
      <c r="J17" s="14" t="s">
        <v>24</v>
      </c>
    </row>
    <row r="18" spans="1:10" hidden="1" outlineLevel="4" x14ac:dyDescent="0.25">
      <c r="A18" s="14" t="s">
        <v>188</v>
      </c>
      <c r="B18" s="14" t="s">
        <v>22</v>
      </c>
      <c r="C18" s="15">
        <v>37073</v>
      </c>
      <c r="D18" s="14" t="s">
        <v>172</v>
      </c>
      <c r="G18" s="28">
        <v>0</v>
      </c>
      <c r="H18" s="28">
        <v>0</v>
      </c>
      <c r="I18" s="28">
        <v>0</v>
      </c>
      <c r="J18" s="14" t="s">
        <v>24</v>
      </c>
    </row>
    <row r="19" spans="1:10" hidden="1" outlineLevel="4" x14ac:dyDescent="0.25">
      <c r="A19" s="14" t="s">
        <v>189</v>
      </c>
      <c r="B19" s="14" t="s">
        <v>22</v>
      </c>
      <c r="C19" s="15">
        <v>37145</v>
      </c>
      <c r="D19" s="14" t="s">
        <v>172</v>
      </c>
      <c r="G19" s="28">
        <v>0</v>
      </c>
      <c r="H19" s="28">
        <v>0</v>
      </c>
      <c r="I19" s="28">
        <v>0</v>
      </c>
      <c r="J19" s="14" t="s">
        <v>24</v>
      </c>
    </row>
    <row r="20" spans="1:10" hidden="1" outlineLevel="4" x14ac:dyDescent="0.25">
      <c r="A20" s="14" t="s">
        <v>190</v>
      </c>
      <c r="B20" s="14" t="s">
        <v>22</v>
      </c>
      <c r="C20" s="15">
        <v>37438</v>
      </c>
      <c r="D20" s="14" t="s">
        <v>172</v>
      </c>
      <c r="G20" s="28">
        <v>0</v>
      </c>
      <c r="H20" s="28">
        <v>0</v>
      </c>
      <c r="I20" s="28">
        <v>0</v>
      </c>
      <c r="J20" s="14" t="s">
        <v>24</v>
      </c>
    </row>
    <row r="21" spans="1:10" hidden="1" outlineLevel="4" x14ac:dyDescent="0.25">
      <c r="A21" s="14" t="s">
        <v>191</v>
      </c>
      <c r="B21" s="14" t="s">
        <v>22</v>
      </c>
      <c r="C21" s="15">
        <v>37803</v>
      </c>
      <c r="D21" s="14" t="s">
        <v>172</v>
      </c>
      <c r="G21" s="28">
        <v>0</v>
      </c>
      <c r="H21" s="28">
        <v>0</v>
      </c>
      <c r="I21" s="28">
        <v>0</v>
      </c>
      <c r="J21" s="14" t="s">
        <v>24</v>
      </c>
    </row>
    <row r="22" spans="1:10" hidden="1" outlineLevel="4" x14ac:dyDescent="0.25">
      <c r="A22" s="14" t="s">
        <v>192</v>
      </c>
      <c r="B22" s="14" t="s">
        <v>22</v>
      </c>
      <c r="C22" s="15">
        <v>37987</v>
      </c>
      <c r="D22" s="14" t="s">
        <v>172</v>
      </c>
      <c r="G22" s="28">
        <v>0</v>
      </c>
      <c r="H22" s="28">
        <v>0</v>
      </c>
      <c r="I22" s="28">
        <v>0</v>
      </c>
      <c r="J22" s="14" t="s">
        <v>24</v>
      </c>
    </row>
    <row r="23" spans="1:10" hidden="1" outlineLevel="4" x14ac:dyDescent="0.25">
      <c r="A23" s="14" t="s">
        <v>193</v>
      </c>
      <c r="B23" s="14" t="s">
        <v>22</v>
      </c>
      <c r="C23" s="15">
        <v>38018</v>
      </c>
      <c r="D23" s="14" t="s">
        <v>172</v>
      </c>
      <c r="G23" s="28">
        <v>0</v>
      </c>
      <c r="H23" s="28">
        <v>0</v>
      </c>
      <c r="I23" s="28">
        <v>0</v>
      </c>
      <c r="J23" s="14" t="s">
        <v>24</v>
      </c>
    </row>
    <row r="24" spans="1:10" hidden="1" outlineLevel="4" x14ac:dyDescent="0.25">
      <c r="A24" s="14" t="s">
        <v>194</v>
      </c>
      <c r="B24" s="14" t="s">
        <v>22</v>
      </c>
      <c r="C24" s="15">
        <v>38047</v>
      </c>
      <c r="D24" s="14" t="s">
        <v>172</v>
      </c>
      <c r="G24" s="28">
        <v>0</v>
      </c>
      <c r="H24" s="28">
        <v>0</v>
      </c>
      <c r="I24" s="28">
        <v>0</v>
      </c>
      <c r="J24" s="14" t="s">
        <v>24</v>
      </c>
    </row>
    <row r="25" spans="1:10" hidden="1" outlineLevel="4" x14ac:dyDescent="0.25">
      <c r="A25" s="14" t="s">
        <v>195</v>
      </c>
      <c r="B25" s="14" t="s">
        <v>22</v>
      </c>
      <c r="C25" s="15">
        <v>38078</v>
      </c>
      <c r="D25" s="14" t="s">
        <v>172</v>
      </c>
      <c r="G25" s="28">
        <v>0</v>
      </c>
      <c r="H25" s="28">
        <v>0</v>
      </c>
      <c r="I25" s="28">
        <v>0</v>
      </c>
      <c r="J25" s="14" t="s">
        <v>24</v>
      </c>
    </row>
    <row r="26" spans="1:10" hidden="1" outlineLevel="4" x14ac:dyDescent="0.25">
      <c r="A26" s="14" t="s">
        <v>196</v>
      </c>
      <c r="B26" s="14" t="s">
        <v>22</v>
      </c>
      <c r="C26" s="15">
        <v>38108</v>
      </c>
      <c r="D26" s="14" t="s">
        <v>172</v>
      </c>
      <c r="G26" s="28">
        <v>0</v>
      </c>
      <c r="H26" s="28">
        <v>0</v>
      </c>
      <c r="I26" s="28">
        <v>0</v>
      </c>
      <c r="J26" s="14" t="s">
        <v>24</v>
      </c>
    </row>
    <row r="27" spans="1:10" hidden="1" outlineLevel="4" x14ac:dyDescent="0.25">
      <c r="A27" s="14" t="s">
        <v>197</v>
      </c>
      <c r="B27" s="14" t="s">
        <v>22</v>
      </c>
      <c r="C27" s="15">
        <v>38139</v>
      </c>
      <c r="D27" s="14" t="s">
        <v>172</v>
      </c>
      <c r="G27" s="28">
        <v>0</v>
      </c>
      <c r="H27" s="28">
        <v>0</v>
      </c>
      <c r="I27" s="28">
        <v>0</v>
      </c>
      <c r="J27" s="14" t="s">
        <v>24</v>
      </c>
    </row>
    <row r="28" spans="1:10" hidden="1" outlineLevel="4" x14ac:dyDescent="0.25">
      <c r="A28" s="14" t="s">
        <v>198</v>
      </c>
      <c r="B28" s="14" t="s">
        <v>22</v>
      </c>
      <c r="C28" s="15">
        <v>38200</v>
      </c>
      <c r="D28" s="14" t="s">
        <v>172</v>
      </c>
      <c r="G28" s="28">
        <v>0</v>
      </c>
      <c r="H28" s="28">
        <v>0</v>
      </c>
      <c r="I28" s="28">
        <v>0</v>
      </c>
      <c r="J28" s="14" t="s">
        <v>24</v>
      </c>
    </row>
    <row r="29" spans="1:10" hidden="1" outlineLevel="4" x14ac:dyDescent="0.25">
      <c r="A29" s="14" t="s">
        <v>199</v>
      </c>
      <c r="B29" s="14" t="s">
        <v>22</v>
      </c>
      <c r="C29" s="15">
        <v>38169</v>
      </c>
      <c r="D29" s="14" t="s">
        <v>172</v>
      </c>
      <c r="G29" s="28">
        <v>0</v>
      </c>
      <c r="H29" s="28">
        <v>0</v>
      </c>
      <c r="I29" s="28">
        <v>0</v>
      </c>
      <c r="J29" s="14" t="s">
        <v>24</v>
      </c>
    </row>
    <row r="30" spans="1:10" hidden="1" outlineLevel="4" x14ac:dyDescent="0.25">
      <c r="A30" s="14" t="s">
        <v>200</v>
      </c>
      <c r="B30" s="14" t="s">
        <v>22</v>
      </c>
      <c r="C30" s="15">
        <v>38231</v>
      </c>
      <c r="D30" s="14" t="s">
        <v>172</v>
      </c>
      <c r="G30" s="28">
        <v>0</v>
      </c>
      <c r="H30" s="28">
        <v>0</v>
      </c>
      <c r="I30" s="28">
        <v>0</v>
      </c>
      <c r="J30" s="14" t="s">
        <v>24</v>
      </c>
    </row>
    <row r="31" spans="1:10" hidden="1" outlineLevel="4" x14ac:dyDescent="0.25">
      <c r="A31" s="14" t="s">
        <v>201</v>
      </c>
      <c r="B31" s="14" t="s">
        <v>22</v>
      </c>
      <c r="C31" s="15">
        <v>38261</v>
      </c>
      <c r="D31" s="14" t="s">
        <v>172</v>
      </c>
      <c r="G31" s="28">
        <v>0</v>
      </c>
      <c r="H31" s="28">
        <v>0</v>
      </c>
      <c r="I31" s="28">
        <v>0</v>
      </c>
      <c r="J31" s="14" t="s">
        <v>24</v>
      </c>
    </row>
    <row r="32" spans="1:10" hidden="1" outlineLevel="4" x14ac:dyDescent="0.25">
      <c r="A32" s="14" t="s">
        <v>202</v>
      </c>
      <c r="B32" s="14" t="s">
        <v>22</v>
      </c>
      <c r="C32" s="15">
        <v>38322</v>
      </c>
      <c r="D32" s="14" t="s">
        <v>172</v>
      </c>
      <c r="G32" s="28">
        <v>0</v>
      </c>
      <c r="H32" s="28">
        <v>0</v>
      </c>
      <c r="I32" s="28">
        <v>0</v>
      </c>
      <c r="J32" s="14" t="s">
        <v>24</v>
      </c>
    </row>
    <row r="33" spans="1:10" hidden="1" outlineLevel="4" x14ac:dyDescent="0.25">
      <c r="A33" s="14" t="s">
        <v>203</v>
      </c>
      <c r="B33" s="14" t="s">
        <v>22</v>
      </c>
      <c r="C33" s="15">
        <v>38322</v>
      </c>
      <c r="D33" s="14" t="s">
        <v>172</v>
      </c>
      <c r="G33" s="28">
        <v>0</v>
      </c>
      <c r="H33" s="28">
        <v>0</v>
      </c>
      <c r="I33" s="28">
        <v>0</v>
      </c>
      <c r="J33" s="14" t="s">
        <v>24</v>
      </c>
    </row>
    <row r="34" spans="1:10" hidden="1" outlineLevel="4" x14ac:dyDescent="0.25">
      <c r="A34" s="14" t="s">
        <v>204</v>
      </c>
      <c r="B34" s="14" t="s">
        <v>22</v>
      </c>
      <c r="C34" s="15">
        <v>38534</v>
      </c>
      <c r="D34" s="14" t="s">
        <v>172</v>
      </c>
      <c r="G34" s="28">
        <v>0</v>
      </c>
      <c r="H34" s="28">
        <v>0</v>
      </c>
      <c r="I34" s="28">
        <v>0</v>
      </c>
      <c r="J34" s="14" t="s">
        <v>24</v>
      </c>
    </row>
    <row r="35" spans="1:10" hidden="1" outlineLevel="4" x14ac:dyDescent="0.25">
      <c r="A35" s="14" t="s">
        <v>205</v>
      </c>
      <c r="B35" s="14" t="s">
        <v>22</v>
      </c>
      <c r="C35" s="15">
        <v>38899</v>
      </c>
      <c r="D35" s="14" t="s">
        <v>172</v>
      </c>
      <c r="G35" s="28">
        <v>0</v>
      </c>
      <c r="H35" s="28">
        <v>0</v>
      </c>
      <c r="I35" s="28">
        <v>0</v>
      </c>
      <c r="J35" s="14" t="s">
        <v>24</v>
      </c>
    </row>
    <row r="36" spans="1:10" hidden="1" outlineLevel="4" x14ac:dyDescent="0.25">
      <c r="A36" s="14" t="s">
        <v>206</v>
      </c>
      <c r="B36" s="14" t="s">
        <v>22</v>
      </c>
      <c r="C36" s="15">
        <v>39264</v>
      </c>
      <c r="D36" s="14" t="s">
        <v>172</v>
      </c>
      <c r="G36" s="28">
        <v>0</v>
      </c>
      <c r="H36" s="28">
        <v>0</v>
      </c>
      <c r="I36" s="28">
        <v>0</v>
      </c>
      <c r="J36" s="14" t="s">
        <v>24</v>
      </c>
    </row>
    <row r="37" spans="1:10" hidden="1" outlineLevel="4" x14ac:dyDescent="0.25">
      <c r="A37" s="14" t="s">
        <v>207</v>
      </c>
      <c r="B37" s="14" t="s">
        <v>22</v>
      </c>
      <c r="C37" s="15">
        <v>39630</v>
      </c>
      <c r="D37" s="14" t="s">
        <v>172</v>
      </c>
      <c r="G37" s="28">
        <v>0</v>
      </c>
      <c r="H37" s="28">
        <v>0</v>
      </c>
      <c r="I37" s="28">
        <v>0</v>
      </c>
      <c r="J37" s="14" t="s">
        <v>24</v>
      </c>
    </row>
    <row r="38" spans="1:10" hidden="1" outlineLevel="3" x14ac:dyDescent="0.25">
      <c r="A38" s="16" t="s">
        <v>75</v>
      </c>
      <c r="B38" s="16" t="s">
        <v>32</v>
      </c>
      <c r="C38" s="17"/>
      <c r="D38" s="16" t="s">
        <v>32</v>
      </c>
      <c r="E38" s="16"/>
      <c r="F38" s="16"/>
      <c r="G38" s="27">
        <v>0</v>
      </c>
      <c r="H38" s="27">
        <v>0</v>
      </c>
      <c r="I38" s="27">
        <v>0</v>
      </c>
      <c r="J38" s="16" t="s">
        <v>24</v>
      </c>
    </row>
    <row r="39" spans="1:10" hidden="1" outlineLevel="2" collapsed="1" x14ac:dyDescent="0.25">
      <c r="A39" s="16" t="s">
        <v>208</v>
      </c>
      <c r="B39" s="16" t="s">
        <v>32</v>
      </c>
      <c r="C39" s="17"/>
      <c r="D39" s="16" t="s">
        <v>32</v>
      </c>
      <c r="E39" s="16"/>
      <c r="F39" s="16"/>
      <c r="G39" s="27">
        <v>0</v>
      </c>
      <c r="H39" s="27">
        <v>0</v>
      </c>
      <c r="I39" s="27">
        <v>0</v>
      </c>
      <c r="J39" s="16" t="s">
        <v>24</v>
      </c>
    </row>
    <row r="40" spans="1:10" hidden="1" outlineLevel="4" x14ac:dyDescent="0.25">
      <c r="A40" s="41">
        <v>1000020</v>
      </c>
      <c r="B40" s="14" t="s">
        <v>22</v>
      </c>
      <c r="C40" s="15">
        <v>38261</v>
      </c>
      <c r="D40" s="14" t="s">
        <v>209</v>
      </c>
      <c r="E40" s="14" t="s">
        <v>210</v>
      </c>
      <c r="F40" s="14" t="s">
        <v>211</v>
      </c>
      <c r="G40" s="28">
        <v>778992</v>
      </c>
      <c r="H40" s="28">
        <v>-273937.44</v>
      </c>
      <c r="I40" s="28">
        <v>505054.56</v>
      </c>
      <c r="J40" s="14" t="s">
        <v>24</v>
      </c>
    </row>
    <row r="41" spans="1:10" hidden="1" outlineLevel="4" x14ac:dyDescent="0.25">
      <c r="A41" s="41">
        <v>1000164</v>
      </c>
      <c r="B41" s="14" t="s">
        <v>22</v>
      </c>
      <c r="C41" s="15">
        <v>37653</v>
      </c>
      <c r="D41" s="14" t="s">
        <v>212</v>
      </c>
      <c r="E41" s="14" t="s">
        <v>213</v>
      </c>
      <c r="F41" s="14" t="s">
        <v>214</v>
      </c>
      <c r="G41" s="28">
        <v>28915.16</v>
      </c>
      <c r="H41" s="28">
        <v>-10735.28</v>
      </c>
      <c r="I41" s="28">
        <v>18179.88</v>
      </c>
      <c r="J41" s="14" t="s">
        <v>24</v>
      </c>
    </row>
    <row r="42" spans="1:10" hidden="1" outlineLevel="4" x14ac:dyDescent="0.25">
      <c r="A42" s="41">
        <v>1000168</v>
      </c>
      <c r="B42" s="14" t="s">
        <v>22</v>
      </c>
      <c r="C42" s="15">
        <v>37622</v>
      </c>
      <c r="D42" s="14" t="s">
        <v>215</v>
      </c>
      <c r="E42" s="14" t="s">
        <v>216</v>
      </c>
      <c r="F42" s="14" t="s">
        <v>217</v>
      </c>
      <c r="G42" s="28">
        <v>185417.94</v>
      </c>
      <c r="H42" s="28">
        <v>-68839.56</v>
      </c>
      <c r="I42" s="28">
        <v>116578.38</v>
      </c>
      <c r="J42" s="14" t="s">
        <v>24</v>
      </c>
    </row>
    <row r="43" spans="1:10" hidden="1" outlineLevel="4" x14ac:dyDescent="0.25">
      <c r="A43" s="41">
        <v>1000169</v>
      </c>
      <c r="B43" s="14" t="s">
        <v>22</v>
      </c>
      <c r="C43" s="15">
        <v>37653</v>
      </c>
      <c r="D43" s="14" t="s">
        <v>218</v>
      </c>
      <c r="E43" s="14" t="s">
        <v>216</v>
      </c>
      <c r="F43" s="14" t="s">
        <v>219</v>
      </c>
      <c r="G43" s="28">
        <v>18675.98</v>
      </c>
      <c r="H43" s="28">
        <v>-6771.79</v>
      </c>
      <c r="I43" s="28">
        <v>11904.19</v>
      </c>
      <c r="J43" s="14" t="s">
        <v>24</v>
      </c>
    </row>
    <row r="44" spans="1:10" hidden="1" outlineLevel="4" x14ac:dyDescent="0.25">
      <c r="A44" s="41">
        <v>1000170</v>
      </c>
      <c r="B44" s="14" t="s">
        <v>22</v>
      </c>
      <c r="C44" s="15">
        <v>37622</v>
      </c>
      <c r="D44" s="14" t="s">
        <v>218</v>
      </c>
      <c r="E44" s="14" t="s">
        <v>216</v>
      </c>
      <c r="F44" s="14" t="s">
        <v>220</v>
      </c>
      <c r="G44" s="28">
        <v>17260.04</v>
      </c>
      <c r="H44" s="28">
        <v>-6303.89</v>
      </c>
      <c r="I44" s="28">
        <v>10956.15</v>
      </c>
      <c r="J44" s="14" t="s">
        <v>24</v>
      </c>
    </row>
    <row r="45" spans="1:10" hidden="1" outlineLevel="4" x14ac:dyDescent="0.25">
      <c r="A45" s="41">
        <v>1000171</v>
      </c>
      <c r="B45" s="14" t="s">
        <v>22</v>
      </c>
      <c r="C45" s="15">
        <v>37803</v>
      </c>
      <c r="D45" s="14" t="s">
        <v>218</v>
      </c>
      <c r="E45" s="14" t="s">
        <v>216</v>
      </c>
      <c r="F45" s="14" t="s">
        <v>221</v>
      </c>
      <c r="G45" s="28">
        <v>273211.27</v>
      </c>
      <c r="H45" s="28">
        <v>-101434.34</v>
      </c>
      <c r="I45" s="28">
        <v>171776.93</v>
      </c>
      <c r="J45" s="14" t="s">
        <v>24</v>
      </c>
    </row>
    <row r="46" spans="1:10" hidden="1" outlineLevel="4" x14ac:dyDescent="0.25">
      <c r="A46" s="41">
        <v>1000172</v>
      </c>
      <c r="B46" s="14" t="s">
        <v>22</v>
      </c>
      <c r="C46" s="15">
        <v>37803</v>
      </c>
      <c r="D46" s="14" t="s">
        <v>218</v>
      </c>
      <c r="E46" s="14" t="s">
        <v>216</v>
      </c>
      <c r="F46" s="14" t="s">
        <v>222</v>
      </c>
      <c r="G46" s="28">
        <v>72325.02</v>
      </c>
      <c r="H46" s="28">
        <v>-26851.93</v>
      </c>
      <c r="I46" s="28">
        <v>45473.09</v>
      </c>
      <c r="J46" s="14" t="s">
        <v>24</v>
      </c>
    </row>
    <row r="47" spans="1:10" hidden="1" outlineLevel="4" x14ac:dyDescent="0.25">
      <c r="A47" s="41">
        <v>1000173</v>
      </c>
      <c r="B47" s="14" t="s">
        <v>22</v>
      </c>
      <c r="C47" s="15">
        <v>37803</v>
      </c>
      <c r="D47" s="14" t="s">
        <v>218</v>
      </c>
      <c r="E47" s="14" t="s">
        <v>216</v>
      </c>
      <c r="F47" s="14" t="s">
        <v>223</v>
      </c>
      <c r="G47" s="28">
        <v>30719.39</v>
      </c>
      <c r="H47" s="28">
        <v>-11405.06</v>
      </c>
      <c r="I47" s="28">
        <v>19314.330000000002</v>
      </c>
      <c r="J47" s="14" t="s">
        <v>24</v>
      </c>
    </row>
    <row r="48" spans="1:10" hidden="1" outlineLevel="4" x14ac:dyDescent="0.25">
      <c r="A48" s="41">
        <v>1000174</v>
      </c>
      <c r="B48" s="14" t="s">
        <v>22</v>
      </c>
      <c r="C48" s="15">
        <v>37803</v>
      </c>
      <c r="D48" s="14" t="s">
        <v>218</v>
      </c>
      <c r="E48" s="14" t="s">
        <v>216</v>
      </c>
      <c r="F48" s="14" t="s">
        <v>224</v>
      </c>
      <c r="G48" s="28">
        <v>32586.63</v>
      </c>
      <c r="H48" s="28">
        <v>-12098.37</v>
      </c>
      <c r="I48" s="28">
        <v>20488.259999999998</v>
      </c>
      <c r="J48" s="14" t="s">
        <v>24</v>
      </c>
    </row>
    <row r="49" spans="1:10" hidden="1" outlineLevel="4" x14ac:dyDescent="0.25">
      <c r="A49" s="41">
        <v>1000207</v>
      </c>
      <c r="B49" s="14" t="s">
        <v>22</v>
      </c>
      <c r="C49" s="15">
        <v>37803</v>
      </c>
      <c r="D49" s="14" t="s">
        <v>225</v>
      </c>
      <c r="E49" s="14" t="s">
        <v>32</v>
      </c>
      <c r="F49" s="14" t="s">
        <v>226</v>
      </c>
      <c r="G49" s="28">
        <v>6809.86</v>
      </c>
      <c r="H49" s="28">
        <v>-2528.2600000000002</v>
      </c>
      <c r="I49" s="28">
        <v>4281.6000000000004</v>
      </c>
      <c r="J49" s="14" t="s">
        <v>24</v>
      </c>
    </row>
    <row r="50" spans="1:10" hidden="1" outlineLevel="4" x14ac:dyDescent="0.25">
      <c r="A50" s="41">
        <v>1000221</v>
      </c>
      <c r="B50" s="14" t="s">
        <v>22</v>
      </c>
      <c r="C50" s="15">
        <v>37712</v>
      </c>
      <c r="D50" s="14" t="s">
        <v>227</v>
      </c>
      <c r="E50" s="14" t="s">
        <v>32</v>
      </c>
      <c r="F50" s="14" t="s">
        <v>228</v>
      </c>
      <c r="G50" s="28">
        <v>16118.1</v>
      </c>
      <c r="H50" s="28">
        <v>-5984.11</v>
      </c>
      <c r="I50" s="28">
        <v>10133.99</v>
      </c>
      <c r="J50" s="14" t="s">
        <v>24</v>
      </c>
    </row>
    <row r="51" spans="1:10" hidden="1" outlineLevel="4" x14ac:dyDescent="0.25">
      <c r="A51" s="41">
        <v>1000224</v>
      </c>
      <c r="B51" s="14" t="s">
        <v>22</v>
      </c>
      <c r="C51" s="15">
        <v>37653</v>
      </c>
      <c r="D51" s="14" t="s">
        <v>229</v>
      </c>
      <c r="E51" s="14" t="s">
        <v>32</v>
      </c>
      <c r="F51" s="14" t="s">
        <v>230</v>
      </c>
      <c r="G51" s="28">
        <v>64987.19</v>
      </c>
      <c r="H51" s="28">
        <v>-24127.62</v>
      </c>
      <c r="I51" s="28">
        <v>40859.57</v>
      </c>
      <c r="J51" s="14" t="s">
        <v>24</v>
      </c>
    </row>
    <row r="52" spans="1:10" hidden="1" outlineLevel="4" x14ac:dyDescent="0.25">
      <c r="A52" s="41">
        <v>1000226</v>
      </c>
      <c r="B52" s="14" t="s">
        <v>22</v>
      </c>
      <c r="C52" s="15">
        <v>37712</v>
      </c>
      <c r="D52" s="14" t="s">
        <v>231</v>
      </c>
      <c r="E52" s="14" t="s">
        <v>32</v>
      </c>
      <c r="F52" s="14" t="s">
        <v>232</v>
      </c>
      <c r="G52" s="28">
        <v>2603.38</v>
      </c>
      <c r="H52" s="28">
        <v>-966.52</v>
      </c>
      <c r="I52" s="28">
        <v>1636.86</v>
      </c>
      <c r="J52" s="14" t="s">
        <v>24</v>
      </c>
    </row>
    <row r="53" spans="1:10" hidden="1" outlineLevel="4" x14ac:dyDescent="0.25">
      <c r="A53" s="41">
        <v>1000228</v>
      </c>
      <c r="B53" s="14" t="s">
        <v>22</v>
      </c>
      <c r="C53" s="15">
        <v>37895</v>
      </c>
      <c r="D53" s="14" t="s">
        <v>233</v>
      </c>
      <c r="E53" s="14" t="s">
        <v>234</v>
      </c>
      <c r="F53" s="14" t="s">
        <v>235</v>
      </c>
      <c r="G53" s="28">
        <v>51855.67</v>
      </c>
      <c r="H53" s="28">
        <v>-19252.259999999998</v>
      </c>
      <c r="I53" s="28">
        <v>32603.41</v>
      </c>
      <c r="J53" s="14" t="s">
        <v>24</v>
      </c>
    </row>
    <row r="54" spans="1:10" hidden="1" outlineLevel="4" x14ac:dyDescent="0.25">
      <c r="A54" s="41">
        <v>1000230</v>
      </c>
      <c r="B54" s="14" t="s">
        <v>22</v>
      </c>
      <c r="C54" s="15">
        <v>37803</v>
      </c>
      <c r="D54" s="14" t="s">
        <v>236</v>
      </c>
      <c r="E54" s="14" t="s">
        <v>234</v>
      </c>
      <c r="F54" s="14" t="s">
        <v>237</v>
      </c>
      <c r="G54" s="28">
        <v>22158.78</v>
      </c>
      <c r="H54" s="28">
        <v>-8226.81</v>
      </c>
      <c r="I54" s="28">
        <v>13931.97</v>
      </c>
      <c r="J54" s="14" t="s">
        <v>24</v>
      </c>
    </row>
    <row r="55" spans="1:10" hidden="1" outlineLevel="4" x14ac:dyDescent="0.25">
      <c r="A55" s="41">
        <v>1000231</v>
      </c>
      <c r="B55" s="14" t="s">
        <v>22</v>
      </c>
      <c r="C55" s="15">
        <v>37803</v>
      </c>
      <c r="D55" s="14" t="s">
        <v>238</v>
      </c>
      <c r="E55" s="14" t="s">
        <v>234</v>
      </c>
      <c r="F55" s="14" t="s">
        <v>239</v>
      </c>
      <c r="G55" s="28">
        <v>41667.96</v>
      </c>
      <c r="H55" s="28">
        <v>-15469.94</v>
      </c>
      <c r="I55" s="28">
        <v>26198.02</v>
      </c>
      <c r="J55" s="14" t="s">
        <v>24</v>
      </c>
    </row>
    <row r="56" spans="1:10" hidden="1" outlineLevel="4" x14ac:dyDescent="0.25">
      <c r="A56" s="41">
        <v>1000232</v>
      </c>
      <c r="B56" s="14" t="s">
        <v>22</v>
      </c>
      <c r="C56" s="15">
        <v>37834</v>
      </c>
      <c r="D56" s="14" t="s">
        <v>240</v>
      </c>
      <c r="E56" s="14" t="s">
        <v>234</v>
      </c>
      <c r="F56" s="14" t="s">
        <v>241</v>
      </c>
      <c r="G56" s="28">
        <v>1222.17</v>
      </c>
      <c r="H56" s="28">
        <v>-453.71</v>
      </c>
      <c r="I56" s="28">
        <v>768.46</v>
      </c>
      <c r="J56" s="14" t="s">
        <v>24</v>
      </c>
    </row>
    <row r="57" spans="1:10" hidden="1" outlineLevel="4" x14ac:dyDescent="0.25">
      <c r="A57" s="41">
        <v>1000235</v>
      </c>
      <c r="B57" s="14" t="s">
        <v>22</v>
      </c>
      <c r="C57" s="15">
        <v>37803</v>
      </c>
      <c r="D57" s="14" t="s">
        <v>242</v>
      </c>
      <c r="E57" s="14" t="s">
        <v>243</v>
      </c>
      <c r="F57" s="14" t="s">
        <v>244</v>
      </c>
      <c r="G57" s="28">
        <v>3706.25</v>
      </c>
      <c r="H57" s="28">
        <v>-1375.98</v>
      </c>
      <c r="I57" s="28">
        <v>2330.27</v>
      </c>
      <c r="J57" s="14" t="s">
        <v>24</v>
      </c>
    </row>
    <row r="58" spans="1:10" hidden="1" outlineLevel="4" x14ac:dyDescent="0.25">
      <c r="A58" s="41">
        <v>1000238</v>
      </c>
      <c r="B58" s="14" t="s">
        <v>22</v>
      </c>
      <c r="C58" s="15">
        <v>37834</v>
      </c>
      <c r="D58" s="14" t="s">
        <v>245</v>
      </c>
      <c r="E58" s="14" t="s">
        <v>246</v>
      </c>
      <c r="F58" s="14" t="s">
        <v>247</v>
      </c>
      <c r="G58" s="28">
        <v>22097.96</v>
      </c>
      <c r="H58" s="28">
        <v>-8204.23</v>
      </c>
      <c r="I58" s="28">
        <v>13893.73</v>
      </c>
      <c r="J58" s="14" t="s">
        <v>24</v>
      </c>
    </row>
    <row r="59" spans="1:10" hidden="1" outlineLevel="4" x14ac:dyDescent="0.25">
      <c r="A59" s="41">
        <v>1000239</v>
      </c>
      <c r="B59" s="14" t="s">
        <v>22</v>
      </c>
      <c r="C59" s="15">
        <v>37926</v>
      </c>
      <c r="D59" s="14" t="s">
        <v>248</v>
      </c>
      <c r="E59" s="14" t="s">
        <v>249</v>
      </c>
      <c r="F59" s="14" t="s">
        <v>250</v>
      </c>
      <c r="G59" s="28">
        <v>17946.150000000001</v>
      </c>
      <c r="H59" s="28">
        <v>-6662.82</v>
      </c>
      <c r="I59" s="28">
        <v>11283.33</v>
      </c>
      <c r="J59" s="14" t="s">
        <v>24</v>
      </c>
    </row>
    <row r="60" spans="1:10" outlineLevel="4" x14ac:dyDescent="0.25">
      <c r="A60" s="47">
        <v>1000240</v>
      </c>
      <c r="B60" s="48" t="s">
        <v>22</v>
      </c>
      <c r="C60" s="49">
        <v>37895</v>
      </c>
      <c r="D60" s="48" t="s">
        <v>155</v>
      </c>
      <c r="E60" s="48" t="s">
        <v>251</v>
      </c>
      <c r="F60" s="48" t="s">
        <v>252</v>
      </c>
      <c r="G60" s="57">
        <v>11237.19</v>
      </c>
      <c r="H60" s="57">
        <v>-4172.0200000000004</v>
      </c>
      <c r="I60" s="57">
        <v>7065.17</v>
      </c>
      <c r="J60" s="48" t="s">
        <v>24</v>
      </c>
    </row>
    <row r="61" spans="1:10" hidden="1" outlineLevel="4" x14ac:dyDescent="0.25">
      <c r="A61" s="41">
        <v>1000242</v>
      </c>
      <c r="B61" s="14" t="s">
        <v>22</v>
      </c>
      <c r="C61" s="15">
        <v>37712</v>
      </c>
      <c r="D61" s="14" t="s">
        <v>253</v>
      </c>
      <c r="E61" s="14" t="s">
        <v>246</v>
      </c>
      <c r="F61" s="14" t="s">
        <v>254</v>
      </c>
      <c r="G61" s="28">
        <v>8780.9500000000007</v>
      </c>
      <c r="H61" s="28">
        <v>-3260.03</v>
      </c>
      <c r="I61" s="28">
        <v>5520.92</v>
      </c>
      <c r="J61" s="14" t="s">
        <v>24</v>
      </c>
    </row>
    <row r="62" spans="1:10" hidden="1" outlineLevel="4" x14ac:dyDescent="0.25">
      <c r="A62" s="41">
        <v>1000243</v>
      </c>
      <c r="B62" s="14" t="s">
        <v>22</v>
      </c>
      <c r="C62" s="15">
        <v>37834</v>
      </c>
      <c r="D62" s="14" t="s">
        <v>255</v>
      </c>
      <c r="E62" s="14" t="s">
        <v>246</v>
      </c>
      <c r="F62" s="14" t="s">
        <v>247</v>
      </c>
      <c r="G62" s="28">
        <v>17313.55</v>
      </c>
      <c r="H62" s="28">
        <v>-6427.99</v>
      </c>
      <c r="I62" s="28">
        <v>10885.56</v>
      </c>
      <c r="J62" s="14" t="s">
        <v>24</v>
      </c>
    </row>
    <row r="63" spans="1:10" hidden="1" outlineLevel="4" x14ac:dyDescent="0.25">
      <c r="A63" s="41">
        <v>1000244</v>
      </c>
      <c r="B63" s="14" t="s">
        <v>22</v>
      </c>
      <c r="C63" s="15">
        <v>37773</v>
      </c>
      <c r="D63" s="14" t="s">
        <v>256</v>
      </c>
      <c r="E63" s="14" t="s">
        <v>257</v>
      </c>
      <c r="F63" s="14" t="s">
        <v>258</v>
      </c>
      <c r="G63" s="28">
        <v>5342.17</v>
      </c>
      <c r="H63" s="28">
        <v>-1983.39</v>
      </c>
      <c r="I63" s="28">
        <v>3358.78</v>
      </c>
      <c r="J63" s="14" t="s">
        <v>24</v>
      </c>
    </row>
    <row r="64" spans="1:10" hidden="1" outlineLevel="4" x14ac:dyDescent="0.25">
      <c r="A64" s="41">
        <v>1000245</v>
      </c>
      <c r="B64" s="14" t="s">
        <v>22</v>
      </c>
      <c r="C64" s="15">
        <v>37712</v>
      </c>
      <c r="D64" s="14" t="s">
        <v>259</v>
      </c>
      <c r="E64" s="14" t="s">
        <v>260</v>
      </c>
      <c r="F64" s="14" t="s">
        <v>261</v>
      </c>
      <c r="G64" s="28">
        <v>6508.84</v>
      </c>
      <c r="H64" s="28">
        <v>-2416.5100000000002</v>
      </c>
      <c r="I64" s="28">
        <v>4092.33</v>
      </c>
      <c r="J64" s="14" t="s">
        <v>24</v>
      </c>
    </row>
    <row r="65" spans="1:10" hidden="1" outlineLevel="4" x14ac:dyDescent="0.25">
      <c r="A65" s="41">
        <v>1000246</v>
      </c>
      <c r="B65" s="14" t="s">
        <v>22</v>
      </c>
      <c r="C65" s="15">
        <v>37712</v>
      </c>
      <c r="D65" s="14" t="s">
        <v>262</v>
      </c>
      <c r="E65" s="14" t="s">
        <v>263</v>
      </c>
      <c r="F65" s="14" t="s">
        <v>264</v>
      </c>
      <c r="G65" s="28">
        <v>12239.5</v>
      </c>
      <c r="H65" s="28">
        <v>-4544.12</v>
      </c>
      <c r="I65" s="28">
        <v>7695.38</v>
      </c>
      <c r="J65" s="14" t="s">
        <v>24</v>
      </c>
    </row>
    <row r="66" spans="1:10" hidden="1" outlineLevel="4" x14ac:dyDescent="0.25">
      <c r="A66" s="41">
        <v>1000250</v>
      </c>
      <c r="B66" s="14" t="s">
        <v>22</v>
      </c>
      <c r="C66" s="15">
        <v>37834</v>
      </c>
      <c r="D66" s="14" t="s">
        <v>265</v>
      </c>
      <c r="E66" s="14" t="s">
        <v>266</v>
      </c>
      <c r="F66" s="14" t="s">
        <v>267</v>
      </c>
      <c r="G66" s="28">
        <v>1841.37</v>
      </c>
      <c r="H66" s="28">
        <v>-683.61</v>
      </c>
      <c r="I66" s="28">
        <v>1157.76</v>
      </c>
      <c r="J66" s="14" t="s">
        <v>24</v>
      </c>
    </row>
    <row r="67" spans="1:10" hidden="1" outlineLevel="4" x14ac:dyDescent="0.25">
      <c r="A67" s="41">
        <v>1000252</v>
      </c>
      <c r="B67" s="14" t="s">
        <v>22</v>
      </c>
      <c r="C67" s="15">
        <v>37956</v>
      </c>
      <c r="D67" s="14" t="s">
        <v>268</v>
      </c>
      <c r="E67" s="14" t="s">
        <v>32</v>
      </c>
      <c r="F67" s="14" t="s">
        <v>269</v>
      </c>
      <c r="G67" s="28">
        <v>9197.4599999999991</v>
      </c>
      <c r="H67" s="28">
        <v>-3414.66</v>
      </c>
      <c r="I67" s="28">
        <v>5782.8</v>
      </c>
      <c r="J67" s="14" t="s">
        <v>24</v>
      </c>
    </row>
    <row r="68" spans="1:10" hidden="1" outlineLevel="4" x14ac:dyDescent="0.25">
      <c r="A68" s="41">
        <v>1000253</v>
      </c>
      <c r="B68" s="14" t="s">
        <v>22</v>
      </c>
      <c r="C68" s="15">
        <v>37956</v>
      </c>
      <c r="D68" s="14" t="s">
        <v>270</v>
      </c>
      <c r="E68" s="14" t="s">
        <v>32</v>
      </c>
      <c r="F68" s="14" t="s">
        <v>271</v>
      </c>
      <c r="G68" s="28">
        <v>9197.4599999999991</v>
      </c>
      <c r="H68" s="28">
        <v>-3414.66</v>
      </c>
      <c r="I68" s="28">
        <v>5782.8</v>
      </c>
      <c r="J68" s="14" t="s">
        <v>24</v>
      </c>
    </row>
    <row r="69" spans="1:10" hidden="1" outlineLevel="4" x14ac:dyDescent="0.25">
      <c r="A69" s="41">
        <v>1000254</v>
      </c>
      <c r="B69" s="14" t="s">
        <v>22</v>
      </c>
      <c r="C69" s="15">
        <v>37956</v>
      </c>
      <c r="D69" s="14" t="s">
        <v>272</v>
      </c>
      <c r="E69" s="14" t="s">
        <v>32</v>
      </c>
      <c r="F69" s="14" t="s">
        <v>273</v>
      </c>
      <c r="G69" s="28">
        <v>9197.4599999999991</v>
      </c>
      <c r="H69" s="28">
        <v>-3414.66</v>
      </c>
      <c r="I69" s="28">
        <v>5782.8</v>
      </c>
      <c r="J69" s="14" t="s">
        <v>24</v>
      </c>
    </row>
    <row r="70" spans="1:10" hidden="1" outlineLevel="4" x14ac:dyDescent="0.25">
      <c r="A70" s="41">
        <v>1000255</v>
      </c>
      <c r="B70" s="14" t="s">
        <v>22</v>
      </c>
      <c r="C70" s="15">
        <v>37956</v>
      </c>
      <c r="D70" s="14" t="s">
        <v>274</v>
      </c>
      <c r="E70" s="14" t="s">
        <v>32</v>
      </c>
      <c r="F70" s="14" t="s">
        <v>275</v>
      </c>
      <c r="G70" s="28">
        <v>9197.4599999999991</v>
      </c>
      <c r="H70" s="28">
        <v>-3414.66</v>
      </c>
      <c r="I70" s="28">
        <v>5782.8</v>
      </c>
      <c r="J70" s="14" t="s">
        <v>24</v>
      </c>
    </row>
    <row r="71" spans="1:10" hidden="1" outlineLevel="4" x14ac:dyDescent="0.25">
      <c r="A71" s="41">
        <v>1000256</v>
      </c>
      <c r="B71" s="14" t="s">
        <v>22</v>
      </c>
      <c r="C71" s="15">
        <v>37956</v>
      </c>
      <c r="D71" s="14" t="s">
        <v>276</v>
      </c>
      <c r="E71" s="14" t="s">
        <v>263</v>
      </c>
      <c r="F71" s="14" t="s">
        <v>264</v>
      </c>
      <c r="G71" s="28">
        <v>9301.14</v>
      </c>
      <c r="H71" s="28">
        <v>-3453.19</v>
      </c>
      <c r="I71" s="28">
        <v>5847.95</v>
      </c>
      <c r="J71" s="14" t="s">
        <v>24</v>
      </c>
    </row>
    <row r="72" spans="1:10" hidden="1" outlineLevel="4" x14ac:dyDescent="0.25">
      <c r="A72" s="41">
        <v>1000257</v>
      </c>
      <c r="B72" s="14" t="s">
        <v>22</v>
      </c>
      <c r="C72" s="15">
        <v>37926</v>
      </c>
      <c r="D72" s="14" t="s">
        <v>277</v>
      </c>
      <c r="E72" s="14" t="s">
        <v>266</v>
      </c>
      <c r="F72" s="14" t="s">
        <v>278</v>
      </c>
      <c r="G72" s="28">
        <v>4222.6099999999997</v>
      </c>
      <c r="H72" s="28">
        <v>-1567.69</v>
      </c>
      <c r="I72" s="28">
        <v>2654.92</v>
      </c>
      <c r="J72" s="14" t="s">
        <v>24</v>
      </c>
    </row>
    <row r="73" spans="1:10" hidden="1" outlineLevel="4" x14ac:dyDescent="0.25">
      <c r="A73" s="41">
        <v>1001077</v>
      </c>
      <c r="B73" s="14" t="s">
        <v>22</v>
      </c>
      <c r="C73" s="15">
        <v>23559</v>
      </c>
      <c r="D73" s="14" t="s">
        <v>279</v>
      </c>
      <c r="E73" s="14" t="s">
        <v>280</v>
      </c>
      <c r="F73" s="14" t="s">
        <v>279</v>
      </c>
      <c r="G73" s="28">
        <v>15</v>
      </c>
      <c r="H73" s="28">
        <v>-14.76</v>
      </c>
      <c r="I73" s="28">
        <v>0.24</v>
      </c>
      <c r="J73" s="14" t="s">
        <v>24</v>
      </c>
    </row>
    <row r="74" spans="1:10" hidden="1" outlineLevel="4" x14ac:dyDescent="0.25">
      <c r="A74" s="41">
        <v>1001078</v>
      </c>
      <c r="B74" s="14" t="s">
        <v>22</v>
      </c>
      <c r="C74" s="15">
        <v>23559</v>
      </c>
      <c r="D74" s="14" t="s">
        <v>281</v>
      </c>
      <c r="E74" s="14" t="s">
        <v>282</v>
      </c>
      <c r="F74" s="14" t="s">
        <v>281</v>
      </c>
      <c r="G74" s="28">
        <v>59</v>
      </c>
      <c r="H74" s="28">
        <v>-58.09</v>
      </c>
      <c r="I74" s="28">
        <v>0.91</v>
      </c>
      <c r="J74" s="14" t="s">
        <v>24</v>
      </c>
    </row>
    <row r="75" spans="1:10" hidden="1" outlineLevel="4" x14ac:dyDescent="0.25">
      <c r="A75" s="41">
        <v>1001079</v>
      </c>
      <c r="B75" s="14" t="s">
        <v>22</v>
      </c>
      <c r="C75" s="15">
        <v>23559</v>
      </c>
      <c r="D75" s="14" t="s">
        <v>283</v>
      </c>
      <c r="E75" s="14" t="s">
        <v>280</v>
      </c>
      <c r="F75" s="14" t="s">
        <v>283</v>
      </c>
      <c r="G75" s="28">
        <v>68</v>
      </c>
      <c r="H75" s="28">
        <v>-67</v>
      </c>
      <c r="I75" s="28">
        <v>1</v>
      </c>
      <c r="J75" s="14" t="s">
        <v>24</v>
      </c>
    </row>
    <row r="76" spans="1:10" hidden="1" outlineLevel="4" x14ac:dyDescent="0.25">
      <c r="A76" s="41">
        <v>1001080</v>
      </c>
      <c r="B76" s="14" t="s">
        <v>22</v>
      </c>
      <c r="C76" s="15">
        <v>23559</v>
      </c>
      <c r="D76" s="14" t="s">
        <v>284</v>
      </c>
      <c r="E76" s="14" t="s">
        <v>280</v>
      </c>
      <c r="F76" s="14" t="s">
        <v>284</v>
      </c>
      <c r="G76" s="28">
        <v>83</v>
      </c>
      <c r="H76" s="28">
        <v>-81.760000000000005</v>
      </c>
      <c r="I76" s="28">
        <v>1.24</v>
      </c>
      <c r="J76" s="14" t="s">
        <v>24</v>
      </c>
    </row>
    <row r="77" spans="1:10" hidden="1" outlineLevel="4" x14ac:dyDescent="0.25">
      <c r="A77" s="41">
        <v>1001081</v>
      </c>
      <c r="B77" s="14" t="s">
        <v>22</v>
      </c>
      <c r="C77" s="15">
        <v>23559</v>
      </c>
      <c r="D77" s="14" t="s">
        <v>285</v>
      </c>
      <c r="E77" s="14" t="s">
        <v>286</v>
      </c>
      <c r="F77" s="14" t="s">
        <v>285</v>
      </c>
      <c r="G77" s="28">
        <v>178</v>
      </c>
      <c r="H77" s="28">
        <v>-175.36</v>
      </c>
      <c r="I77" s="28">
        <v>2.64</v>
      </c>
      <c r="J77" s="14" t="s">
        <v>24</v>
      </c>
    </row>
    <row r="78" spans="1:10" hidden="1" outlineLevel="4" x14ac:dyDescent="0.25">
      <c r="A78" s="41">
        <v>1001082</v>
      </c>
      <c r="B78" s="14" t="s">
        <v>22</v>
      </c>
      <c r="C78" s="15">
        <v>23559</v>
      </c>
      <c r="D78" s="14" t="s">
        <v>287</v>
      </c>
      <c r="E78" s="14" t="s">
        <v>288</v>
      </c>
      <c r="F78" s="14" t="s">
        <v>287</v>
      </c>
      <c r="G78" s="28">
        <v>178</v>
      </c>
      <c r="H78" s="28">
        <v>-175.36</v>
      </c>
      <c r="I78" s="28">
        <v>2.64</v>
      </c>
      <c r="J78" s="14" t="s">
        <v>24</v>
      </c>
    </row>
    <row r="79" spans="1:10" hidden="1" outlineLevel="4" x14ac:dyDescent="0.25">
      <c r="A79" s="41">
        <v>1001083</v>
      </c>
      <c r="B79" s="14" t="s">
        <v>22</v>
      </c>
      <c r="C79" s="15">
        <v>23559</v>
      </c>
      <c r="D79" s="14" t="s">
        <v>289</v>
      </c>
      <c r="E79" s="14" t="s">
        <v>282</v>
      </c>
      <c r="F79" s="14" t="s">
        <v>289</v>
      </c>
      <c r="G79" s="28">
        <v>198</v>
      </c>
      <c r="H79" s="28">
        <v>-195.03</v>
      </c>
      <c r="I79" s="28">
        <v>2.97</v>
      </c>
      <c r="J79" s="14" t="s">
        <v>24</v>
      </c>
    </row>
    <row r="80" spans="1:10" outlineLevel="4" x14ac:dyDescent="0.25">
      <c r="A80" s="47">
        <v>1001084</v>
      </c>
      <c r="B80" s="48" t="s">
        <v>22</v>
      </c>
      <c r="C80" s="49">
        <v>23559</v>
      </c>
      <c r="D80" s="48" t="s">
        <v>290</v>
      </c>
      <c r="E80" s="48" t="s">
        <v>291</v>
      </c>
      <c r="F80" s="48" t="s">
        <v>290</v>
      </c>
      <c r="G80" s="57">
        <v>202</v>
      </c>
      <c r="H80" s="57">
        <v>-199.01</v>
      </c>
      <c r="I80" s="57">
        <v>2.99</v>
      </c>
      <c r="J80" s="48" t="s">
        <v>24</v>
      </c>
    </row>
    <row r="81" spans="1:10" hidden="1" outlineLevel="4" x14ac:dyDescent="0.25">
      <c r="A81" s="41">
        <v>1001085</v>
      </c>
      <c r="B81" s="14" t="s">
        <v>22</v>
      </c>
      <c r="C81" s="15">
        <v>23559</v>
      </c>
      <c r="D81" s="14" t="s">
        <v>292</v>
      </c>
      <c r="E81" s="14" t="s">
        <v>293</v>
      </c>
      <c r="F81" s="14" t="s">
        <v>292</v>
      </c>
      <c r="G81" s="28">
        <v>246</v>
      </c>
      <c r="H81" s="28">
        <v>-242.35</v>
      </c>
      <c r="I81" s="28">
        <v>3.65</v>
      </c>
      <c r="J81" s="14" t="s">
        <v>24</v>
      </c>
    </row>
    <row r="82" spans="1:10" hidden="1" outlineLevel="4" x14ac:dyDescent="0.25">
      <c r="A82" s="41">
        <v>1001086</v>
      </c>
      <c r="B82" s="14" t="s">
        <v>22</v>
      </c>
      <c r="C82" s="15">
        <v>23559</v>
      </c>
      <c r="D82" s="14" t="s">
        <v>294</v>
      </c>
      <c r="E82" s="14" t="s">
        <v>286</v>
      </c>
      <c r="F82" s="14" t="s">
        <v>294</v>
      </c>
      <c r="G82" s="28">
        <v>263</v>
      </c>
      <c r="H82" s="28">
        <v>-259.10000000000002</v>
      </c>
      <c r="I82" s="28">
        <v>3.9</v>
      </c>
      <c r="J82" s="14" t="s">
        <v>24</v>
      </c>
    </row>
    <row r="83" spans="1:10" hidden="1" outlineLevel="4" x14ac:dyDescent="0.25">
      <c r="A83" s="41">
        <v>1001087</v>
      </c>
      <c r="B83" s="14" t="s">
        <v>22</v>
      </c>
      <c r="C83" s="15">
        <v>23559</v>
      </c>
      <c r="D83" s="14" t="s">
        <v>295</v>
      </c>
      <c r="E83" s="14" t="s">
        <v>280</v>
      </c>
      <c r="F83" s="14" t="s">
        <v>295</v>
      </c>
      <c r="G83" s="28">
        <v>1</v>
      </c>
      <c r="H83" s="28">
        <v>-0.99</v>
      </c>
      <c r="I83" s="28">
        <v>0.01</v>
      </c>
      <c r="J83" s="14" t="s">
        <v>24</v>
      </c>
    </row>
    <row r="84" spans="1:10" hidden="1" outlineLevel="4" x14ac:dyDescent="0.25">
      <c r="A84" s="41">
        <v>1001088</v>
      </c>
      <c r="B84" s="14" t="s">
        <v>22</v>
      </c>
      <c r="C84" s="15">
        <v>23559</v>
      </c>
      <c r="D84" s="14" t="s">
        <v>296</v>
      </c>
      <c r="E84" s="14" t="s">
        <v>286</v>
      </c>
      <c r="F84" s="14" t="s">
        <v>296</v>
      </c>
      <c r="G84" s="28">
        <v>41</v>
      </c>
      <c r="H84" s="28">
        <v>-40.409999999999997</v>
      </c>
      <c r="I84" s="28">
        <v>0.59</v>
      </c>
      <c r="J84" s="14" t="s">
        <v>24</v>
      </c>
    </row>
    <row r="85" spans="1:10" hidden="1" outlineLevel="4" x14ac:dyDescent="0.25">
      <c r="A85" s="41">
        <v>1001089</v>
      </c>
      <c r="B85" s="14" t="s">
        <v>22</v>
      </c>
      <c r="C85" s="15">
        <v>23559</v>
      </c>
      <c r="D85" s="14" t="s">
        <v>287</v>
      </c>
      <c r="E85" s="14" t="s">
        <v>297</v>
      </c>
      <c r="F85" s="14" t="s">
        <v>287</v>
      </c>
      <c r="G85" s="28">
        <v>356</v>
      </c>
      <c r="H85" s="28">
        <v>-350.69</v>
      </c>
      <c r="I85" s="28">
        <v>5.31</v>
      </c>
      <c r="J85" s="14" t="s">
        <v>24</v>
      </c>
    </row>
    <row r="86" spans="1:10" hidden="1" outlineLevel="4" x14ac:dyDescent="0.25">
      <c r="A86" s="41">
        <v>1001090</v>
      </c>
      <c r="B86" s="14" t="s">
        <v>22</v>
      </c>
      <c r="C86" s="15">
        <v>23559</v>
      </c>
      <c r="D86" s="14" t="s">
        <v>298</v>
      </c>
      <c r="E86" s="14" t="s">
        <v>286</v>
      </c>
      <c r="F86" s="14" t="s">
        <v>298</v>
      </c>
      <c r="G86" s="28">
        <v>371</v>
      </c>
      <c r="H86" s="28">
        <v>-365.46</v>
      </c>
      <c r="I86" s="28">
        <v>5.54</v>
      </c>
      <c r="J86" s="14" t="s">
        <v>24</v>
      </c>
    </row>
    <row r="87" spans="1:10" hidden="1" outlineLevel="4" x14ac:dyDescent="0.25">
      <c r="A87" s="41">
        <v>1001091</v>
      </c>
      <c r="B87" s="14" t="s">
        <v>22</v>
      </c>
      <c r="C87" s="15">
        <v>23559</v>
      </c>
      <c r="D87" s="14" t="s">
        <v>299</v>
      </c>
      <c r="E87" s="14" t="s">
        <v>286</v>
      </c>
      <c r="F87" s="14" t="s">
        <v>299</v>
      </c>
      <c r="G87" s="28">
        <v>389</v>
      </c>
      <c r="H87" s="28">
        <v>-383.2</v>
      </c>
      <c r="I87" s="28">
        <v>5.8</v>
      </c>
      <c r="J87" s="14" t="s">
        <v>24</v>
      </c>
    </row>
    <row r="88" spans="1:10" outlineLevel="4" x14ac:dyDescent="0.25">
      <c r="A88" s="47">
        <v>1001092</v>
      </c>
      <c r="B88" s="48" t="s">
        <v>22</v>
      </c>
      <c r="C88" s="49">
        <v>23559</v>
      </c>
      <c r="D88" s="48" t="s">
        <v>300</v>
      </c>
      <c r="E88" s="48" t="s">
        <v>291</v>
      </c>
      <c r="F88" s="48" t="s">
        <v>300</v>
      </c>
      <c r="G88" s="57">
        <v>437</v>
      </c>
      <c r="H88" s="57">
        <v>-430.47</v>
      </c>
      <c r="I88" s="57">
        <v>6.53</v>
      </c>
      <c r="J88" s="48" t="s">
        <v>24</v>
      </c>
    </row>
    <row r="89" spans="1:10" hidden="1" outlineLevel="4" x14ac:dyDescent="0.25">
      <c r="A89" s="41">
        <v>1001093</v>
      </c>
      <c r="B89" s="14" t="s">
        <v>22</v>
      </c>
      <c r="C89" s="15">
        <v>23559</v>
      </c>
      <c r="D89" s="14" t="s">
        <v>301</v>
      </c>
      <c r="E89" s="14" t="s">
        <v>286</v>
      </c>
      <c r="F89" s="14" t="s">
        <v>301</v>
      </c>
      <c r="G89" s="28">
        <v>470</v>
      </c>
      <c r="H89" s="28">
        <v>-462.97</v>
      </c>
      <c r="I89" s="28">
        <v>7.03</v>
      </c>
      <c r="J89" s="14" t="s">
        <v>24</v>
      </c>
    </row>
    <row r="90" spans="1:10" hidden="1" outlineLevel="4" x14ac:dyDescent="0.25">
      <c r="A90" s="41">
        <v>1001094</v>
      </c>
      <c r="B90" s="14" t="s">
        <v>22</v>
      </c>
      <c r="C90" s="15">
        <v>23559</v>
      </c>
      <c r="D90" s="14" t="s">
        <v>302</v>
      </c>
      <c r="E90" s="14" t="s">
        <v>286</v>
      </c>
      <c r="F90" s="14" t="s">
        <v>302</v>
      </c>
      <c r="G90" s="28">
        <v>471</v>
      </c>
      <c r="H90" s="28">
        <v>-463.97</v>
      </c>
      <c r="I90" s="28">
        <v>7.03</v>
      </c>
      <c r="J90" s="14" t="s">
        <v>24</v>
      </c>
    </row>
    <row r="91" spans="1:10" hidden="1" outlineLevel="4" x14ac:dyDescent="0.25">
      <c r="A91" s="41">
        <v>1001095</v>
      </c>
      <c r="B91" s="14" t="s">
        <v>22</v>
      </c>
      <c r="C91" s="15">
        <v>23559</v>
      </c>
      <c r="D91" s="14" t="s">
        <v>303</v>
      </c>
      <c r="E91" s="14" t="s">
        <v>286</v>
      </c>
      <c r="F91" s="14" t="s">
        <v>303</v>
      </c>
      <c r="G91" s="28">
        <v>550</v>
      </c>
      <c r="H91" s="28">
        <v>-541.79999999999995</v>
      </c>
      <c r="I91" s="28">
        <v>8.1999999999999993</v>
      </c>
      <c r="J91" s="14" t="s">
        <v>24</v>
      </c>
    </row>
    <row r="92" spans="1:10" hidden="1" outlineLevel="4" x14ac:dyDescent="0.25">
      <c r="A92" s="41">
        <v>1001096</v>
      </c>
      <c r="B92" s="14" t="s">
        <v>22</v>
      </c>
      <c r="C92" s="15">
        <v>23559</v>
      </c>
      <c r="D92" s="14" t="s">
        <v>304</v>
      </c>
      <c r="E92" s="14" t="s">
        <v>286</v>
      </c>
      <c r="F92" s="14" t="s">
        <v>304</v>
      </c>
      <c r="G92" s="28">
        <v>568</v>
      </c>
      <c r="H92" s="28">
        <v>-559.53</v>
      </c>
      <c r="I92" s="28">
        <v>8.4700000000000006</v>
      </c>
      <c r="J92" s="14" t="s">
        <v>24</v>
      </c>
    </row>
    <row r="93" spans="1:10" hidden="1" outlineLevel="4" x14ac:dyDescent="0.25">
      <c r="A93" s="41">
        <v>1001097</v>
      </c>
      <c r="B93" s="14" t="s">
        <v>22</v>
      </c>
      <c r="C93" s="15">
        <v>23559</v>
      </c>
      <c r="D93" s="14" t="s">
        <v>305</v>
      </c>
      <c r="E93" s="14" t="s">
        <v>282</v>
      </c>
      <c r="F93" s="14" t="s">
        <v>305</v>
      </c>
      <c r="G93" s="28">
        <v>605</v>
      </c>
      <c r="H93" s="28">
        <v>-595.98</v>
      </c>
      <c r="I93" s="28">
        <v>9.02</v>
      </c>
      <c r="J93" s="14" t="s">
        <v>24</v>
      </c>
    </row>
    <row r="94" spans="1:10" hidden="1" outlineLevel="4" x14ac:dyDescent="0.25">
      <c r="A94" s="41">
        <v>1001098</v>
      </c>
      <c r="B94" s="14" t="s">
        <v>22</v>
      </c>
      <c r="C94" s="15">
        <v>23559</v>
      </c>
      <c r="D94" s="14" t="s">
        <v>306</v>
      </c>
      <c r="E94" s="14" t="s">
        <v>293</v>
      </c>
      <c r="F94" s="14" t="s">
        <v>306</v>
      </c>
      <c r="G94" s="28">
        <v>719</v>
      </c>
      <c r="H94" s="28">
        <v>-708.3</v>
      </c>
      <c r="I94" s="28">
        <v>10.7</v>
      </c>
      <c r="J94" s="14" t="s">
        <v>24</v>
      </c>
    </row>
    <row r="95" spans="1:10" hidden="1" outlineLevel="4" x14ac:dyDescent="0.25">
      <c r="A95" s="41">
        <v>1001099</v>
      </c>
      <c r="B95" s="14" t="s">
        <v>22</v>
      </c>
      <c r="C95" s="15">
        <v>23559</v>
      </c>
      <c r="D95" s="14" t="s">
        <v>307</v>
      </c>
      <c r="E95" s="14" t="s">
        <v>282</v>
      </c>
      <c r="F95" s="14" t="s">
        <v>307</v>
      </c>
      <c r="G95" s="28">
        <v>823</v>
      </c>
      <c r="H95" s="28">
        <v>-810.74</v>
      </c>
      <c r="I95" s="28">
        <v>12.26</v>
      </c>
      <c r="J95" s="14" t="s">
        <v>24</v>
      </c>
    </row>
    <row r="96" spans="1:10" hidden="1" outlineLevel="4" x14ac:dyDescent="0.25">
      <c r="A96" s="41">
        <v>1001100</v>
      </c>
      <c r="B96" s="14" t="s">
        <v>22</v>
      </c>
      <c r="C96" s="15">
        <v>23559</v>
      </c>
      <c r="D96" s="14" t="s">
        <v>308</v>
      </c>
      <c r="E96" s="14" t="s">
        <v>286</v>
      </c>
      <c r="F96" s="14" t="s">
        <v>308</v>
      </c>
      <c r="G96" s="28">
        <v>824</v>
      </c>
      <c r="H96" s="28">
        <v>-811.74</v>
      </c>
      <c r="I96" s="28">
        <v>12.26</v>
      </c>
      <c r="J96" s="14" t="s">
        <v>24</v>
      </c>
    </row>
    <row r="97" spans="1:10" hidden="1" outlineLevel="4" x14ac:dyDescent="0.25">
      <c r="A97" s="41">
        <v>1001101</v>
      </c>
      <c r="B97" s="14" t="s">
        <v>22</v>
      </c>
      <c r="C97" s="15">
        <v>23559</v>
      </c>
      <c r="D97" s="14" t="s">
        <v>309</v>
      </c>
      <c r="E97" s="14" t="s">
        <v>282</v>
      </c>
      <c r="F97" s="14" t="s">
        <v>309</v>
      </c>
      <c r="G97" s="28">
        <v>845</v>
      </c>
      <c r="H97" s="28">
        <v>-832.41</v>
      </c>
      <c r="I97" s="28">
        <v>12.59</v>
      </c>
      <c r="J97" s="14" t="s">
        <v>24</v>
      </c>
    </row>
    <row r="98" spans="1:10" hidden="1" outlineLevel="4" x14ac:dyDescent="0.25">
      <c r="A98" s="41">
        <v>1001102</v>
      </c>
      <c r="B98" s="14" t="s">
        <v>22</v>
      </c>
      <c r="C98" s="15">
        <v>23559</v>
      </c>
      <c r="D98" s="14" t="s">
        <v>310</v>
      </c>
      <c r="E98" s="14" t="s">
        <v>286</v>
      </c>
      <c r="F98" s="14" t="s">
        <v>311</v>
      </c>
      <c r="G98" s="28">
        <v>1461</v>
      </c>
      <c r="H98" s="28">
        <v>-1439.22</v>
      </c>
      <c r="I98" s="28">
        <v>21.78</v>
      </c>
      <c r="J98" s="14" t="s">
        <v>24</v>
      </c>
    </row>
    <row r="99" spans="1:10" hidden="1" outlineLevel="4" x14ac:dyDescent="0.25">
      <c r="A99" s="41">
        <v>1001103</v>
      </c>
      <c r="B99" s="14" t="s">
        <v>22</v>
      </c>
      <c r="C99" s="15">
        <v>23559</v>
      </c>
      <c r="D99" s="14" t="s">
        <v>312</v>
      </c>
      <c r="E99" s="14" t="s">
        <v>286</v>
      </c>
      <c r="F99" s="14" t="s">
        <v>312</v>
      </c>
      <c r="G99" s="28">
        <v>338</v>
      </c>
      <c r="H99" s="28">
        <v>-332.95</v>
      </c>
      <c r="I99" s="28">
        <v>5.05</v>
      </c>
      <c r="J99" s="14" t="s">
        <v>24</v>
      </c>
    </row>
    <row r="100" spans="1:10" hidden="1" outlineLevel="4" x14ac:dyDescent="0.25">
      <c r="A100" s="41">
        <v>1001104</v>
      </c>
      <c r="B100" s="14" t="s">
        <v>22</v>
      </c>
      <c r="C100" s="15">
        <v>23559</v>
      </c>
      <c r="D100" s="14" t="s">
        <v>313</v>
      </c>
      <c r="E100" s="14" t="s">
        <v>282</v>
      </c>
      <c r="F100" s="14" t="s">
        <v>313</v>
      </c>
      <c r="G100" s="28">
        <v>2329</v>
      </c>
      <c r="H100" s="28">
        <v>-2294.29</v>
      </c>
      <c r="I100" s="28">
        <v>34.71</v>
      </c>
      <c r="J100" s="14" t="s">
        <v>24</v>
      </c>
    </row>
    <row r="101" spans="1:10" hidden="1" outlineLevel="4" x14ac:dyDescent="0.25">
      <c r="A101" s="41">
        <v>1001105</v>
      </c>
      <c r="B101" s="14" t="s">
        <v>22</v>
      </c>
      <c r="C101" s="15">
        <v>23559</v>
      </c>
      <c r="D101" s="14" t="s">
        <v>314</v>
      </c>
      <c r="E101" s="14" t="s">
        <v>286</v>
      </c>
      <c r="F101" s="14" t="s">
        <v>314</v>
      </c>
      <c r="G101" s="28">
        <v>2344</v>
      </c>
      <c r="H101" s="28">
        <v>-2309.06</v>
      </c>
      <c r="I101" s="28">
        <v>34.94</v>
      </c>
      <c r="J101" s="14" t="s">
        <v>24</v>
      </c>
    </row>
    <row r="102" spans="1:10" hidden="1" outlineLevel="4" x14ac:dyDescent="0.25">
      <c r="A102" s="41">
        <v>1001106</v>
      </c>
      <c r="B102" s="14" t="s">
        <v>22</v>
      </c>
      <c r="C102" s="15">
        <v>23559</v>
      </c>
      <c r="D102" s="14" t="s">
        <v>315</v>
      </c>
      <c r="E102" s="14" t="s">
        <v>316</v>
      </c>
      <c r="F102" s="14" t="s">
        <v>315</v>
      </c>
      <c r="G102" s="28">
        <v>2439</v>
      </c>
      <c r="H102" s="28">
        <v>-2402.64</v>
      </c>
      <c r="I102" s="28">
        <v>36.36</v>
      </c>
      <c r="J102" s="14" t="s">
        <v>24</v>
      </c>
    </row>
    <row r="103" spans="1:10" hidden="1" outlineLevel="4" x14ac:dyDescent="0.25">
      <c r="A103" s="41">
        <v>1001107</v>
      </c>
      <c r="B103" s="14" t="s">
        <v>22</v>
      </c>
      <c r="C103" s="15">
        <v>23559</v>
      </c>
      <c r="D103" s="14" t="s">
        <v>317</v>
      </c>
      <c r="E103" s="14" t="s">
        <v>286</v>
      </c>
      <c r="F103" s="14" t="s">
        <v>317</v>
      </c>
      <c r="G103" s="28">
        <v>2703</v>
      </c>
      <c r="H103" s="28">
        <v>-2662.68</v>
      </c>
      <c r="I103" s="28">
        <v>40.32</v>
      </c>
      <c r="J103" s="14" t="s">
        <v>24</v>
      </c>
    </row>
    <row r="104" spans="1:10" hidden="1" outlineLevel="4" x14ac:dyDescent="0.25">
      <c r="A104" s="41">
        <v>1001108</v>
      </c>
      <c r="B104" s="14" t="s">
        <v>22</v>
      </c>
      <c r="C104" s="15">
        <v>23559</v>
      </c>
      <c r="D104" s="14" t="s">
        <v>318</v>
      </c>
      <c r="E104" s="14" t="s">
        <v>286</v>
      </c>
      <c r="F104" s="14" t="s">
        <v>318</v>
      </c>
      <c r="G104" s="28">
        <v>3004</v>
      </c>
      <c r="H104" s="28">
        <v>-2959.2</v>
      </c>
      <c r="I104" s="28">
        <v>44.8</v>
      </c>
      <c r="J104" s="14" t="s">
        <v>24</v>
      </c>
    </row>
    <row r="105" spans="1:10" hidden="1" outlineLevel="4" x14ac:dyDescent="0.25">
      <c r="A105" s="41">
        <v>1001109</v>
      </c>
      <c r="B105" s="14" t="s">
        <v>22</v>
      </c>
      <c r="C105" s="15">
        <v>23559</v>
      </c>
      <c r="D105" s="14" t="s">
        <v>319</v>
      </c>
      <c r="E105" s="14" t="s">
        <v>286</v>
      </c>
      <c r="F105" s="14" t="s">
        <v>319</v>
      </c>
      <c r="G105" s="28">
        <v>3521</v>
      </c>
      <c r="H105" s="28">
        <v>-3468.49</v>
      </c>
      <c r="I105" s="28">
        <v>52.51</v>
      </c>
      <c r="J105" s="14" t="s">
        <v>24</v>
      </c>
    </row>
    <row r="106" spans="1:10" hidden="1" outlineLevel="4" x14ac:dyDescent="0.25">
      <c r="A106" s="41">
        <v>1001110</v>
      </c>
      <c r="B106" s="14" t="s">
        <v>22</v>
      </c>
      <c r="C106" s="15">
        <v>23559</v>
      </c>
      <c r="D106" s="14" t="s">
        <v>320</v>
      </c>
      <c r="E106" s="14" t="s">
        <v>321</v>
      </c>
      <c r="F106" s="14" t="s">
        <v>320</v>
      </c>
      <c r="G106" s="28">
        <v>221</v>
      </c>
      <c r="H106" s="28">
        <v>-217.69</v>
      </c>
      <c r="I106" s="28">
        <v>3.31</v>
      </c>
      <c r="J106" s="14" t="s">
        <v>24</v>
      </c>
    </row>
    <row r="107" spans="1:10" hidden="1" outlineLevel="4" x14ac:dyDescent="0.25">
      <c r="A107" s="41">
        <v>1001111</v>
      </c>
      <c r="B107" s="14" t="s">
        <v>22</v>
      </c>
      <c r="C107" s="15">
        <v>23559</v>
      </c>
      <c r="D107" s="14" t="s">
        <v>322</v>
      </c>
      <c r="E107" s="14" t="s">
        <v>286</v>
      </c>
      <c r="F107" s="14" t="s">
        <v>322</v>
      </c>
      <c r="G107" s="28">
        <v>94521</v>
      </c>
      <c r="H107" s="28">
        <v>-93111.89</v>
      </c>
      <c r="I107" s="28">
        <v>1409.11</v>
      </c>
      <c r="J107" s="14" t="s">
        <v>24</v>
      </c>
    </row>
    <row r="108" spans="1:10" hidden="1" outlineLevel="4" x14ac:dyDescent="0.25">
      <c r="A108" s="41">
        <v>1001131</v>
      </c>
      <c r="B108" s="14" t="s">
        <v>22</v>
      </c>
      <c r="C108" s="15">
        <v>23559</v>
      </c>
      <c r="D108" s="14" t="s">
        <v>323</v>
      </c>
      <c r="E108" s="14" t="s">
        <v>324</v>
      </c>
      <c r="F108" s="14" t="s">
        <v>323</v>
      </c>
      <c r="G108" s="28">
        <v>144</v>
      </c>
      <c r="H108" s="28">
        <v>-141.84</v>
      </c>
      <c r="I108" s="28">
        <v>2.16</v>
      </c>
      <c r="J108" s="14" t="s">
        <v>24</v>
      </c>
    </row>
    <row r="109" spans="1:10" hidden="1" outlineLevel="4" x14ac:dyDescent="0.25">
      <c r="A109" s="41">
        <v>1001132</v>
      </c>
      <c r="B109" s="14" t="s">
        <v>22</v>
      </c>
      <c r="C109" s="15">
        <v>23559</v>
      </c>
      <c r="D109" s="14" t="s">
        <v>325</v>
      </c>
      <c r="E109" s="14" t="s">
        <v>321</v>
      </c>
      <c r="F109" s="14" t="s">
        <v>325</v>
      </c>
      <c r="G109" s="28">
        <v>8520</v>
      </c>
      <c r="H109" s="28">
        <v>-8392.9599999999991</v>
      </c>
      <c r="I109" s="28">
        <v>127.04</v>
      </c>
      <c r="J109" s="14" t="s">
        <v>24</v>
      </c>
    </row>
    <row r="110" spans="1:10" hidden="1" outlineLevel="4" x14ac:dyDescent="0.25">
      <c r="A110" s="41">
        <v>1001134</v>
      </c>
      <c r="B110" s="14" t="s">
        <v>22</v>
      </c>
      <c r="C110" s="15">
        <v>23924</v>
      </c>
      <c r="D110" s="14" t="s">
        <v>326</v>
      </c>
      <c r="E110" s="14" t="s">
        <v>327</v>
      </c>
      <c r="F110" s="14" t="s">
        <v>326</v>
      </c>
      <c r="G110" s="28">
        <v>20</v>
      </c>
      <c r="H110" s="28">
        <v>-19.47</v>
      </c>
      <c r="I110" s="28">
        <v>0.53</v>
      </c>
      <c r="J110" s="14" t="s">
        <v>24</v>
      </c>
    </row>
    <row r="111" spans="1:10" hidden="1" outlineLevel="4" x14ac:dyDescent="0.25">
      <c r="A111" s="41">
        <v>1001137</v>
      </c>
      <c r="B111" s="14" t="s">
        <v>22</v>
      </c>
      <c r="C111" s="15">
        <v>23924</v>
      </c>
      <c r="D111" s="14" t="s">
        <v>326</v>
      </c>
      <c r="E111" s="14" t="s">
        <v>327</v>
      </c>
      <c r="F111" s="14" t="s">
        <v>326</v>
      </c>
      <c r="G111" s="28">
        <v>12146</v>
      </c>
      <c r="H111" s="28">
        <v>-11844.32</v>
      </c>
      <c r="I111" s="28">
        <v>301.68</v>
      </c>
      <c r="J111" s="14" t="s">
        <v>24</v>
      </c>
    </row>
    <row r="112" spans="1:10" hidden="1" outlineLevel="4" x14ac:dyDescent="0.25">
      <c r="A112" s="41">
        <v>1001179</v>
      </c>
      <c r="B112" s="14" t="s">
        <v>22</v>
      </c>
      <c r="C112" s="15">
        <v>23924</v>
      </c>
      <c r="D112" s="14" t="s">
        <v>328</v>
      </c>
      <c r="E112" s="14" t="s">
        <v>293</v>
      </c>
      <c r="F112" s="14" t="s">
        <v>328</v>
      </c>
      <c r="G112" s="28">
        <v>54</v>
      </c>
      <c r="H112" s="28">
        <v>-52.64</v>
      </c>
      <c r="I112" s="28">
        <v>1.36</v>
      </c>
      <c r="J112" s="14" t="s">
        <v>24</v>
      </c>
    </row>
    <row r="113" spans="1:10" hidden="1" outlineLevel="4" x14ac:dyDescent="0.25">
      <c r="A113" s="41">
        <v>1001180</v>
      </c>
      <c r="B113" s="14" t="s">
        <v>22</v>
      </c>
      <c r="C113" s="15">
        <v>23924</v>
      </c>
      <c r="D113" s="14" t="s">
        <v>329</v>
      </c>
      <c r="E113" s="14" t="s">
        <v>282</v>
      </c>
      <c r="F113" s="14" t="s">
        <v>329</v>
      </c>
      <c r="G113" s="28">
        <v>64</v>
      </c>
      <c r="H113" s="28">
        <v>-62.38</v>
      </c>
      <c r="I113" s="28">
        <v>1.62</v>
      </c>
      <c r="J113" s="14" t="s">
        <v>24</v>
      </c>
    </row>
    <row r="114" spans="1:10" hidden="1" outlineLevel="4" x14ac:dyDescent="0.25">
      <c r="A114" s="41">
        <v>1001181</v>
      </c>
      <c r="B114" s="14" t="s">
        <v>22</v>
      </c>
      <c r="C114" s="15">
        <v>23924</v>
      </c>
      <c r="D114" s="14" t="s">
        <v>330</v>
      </c>
      <c r="E114" s="14" t="s">
        <v>286</v>
      </c>
      <c r="F114" s="14" t="s">
        <v>330</v>
      </c>
      <c r="G114" s="28">
        <v>70</v>
      </c>
      <c r="H114" s="28">
        <v>-68.23</v>
      </c>
      <c r="I114" s="28">
        <v>1.77</v>
      </c>
      <c r="J114" s="14" t="s">
        <v>24</v>
      </c>
    </row>
    <row r="115" spans="1:10" hidden="1" outlineLevel="4" x14ac:dyDescent="0.25">
      <c r="A115" s="41">
        <v>1001182</v>
      </c>
      <c r="B115" s="14" t="s">
        <v>22</v>
      </c>
      <c r="C115" s="15">
        <v>23924</v>
      </c>
      <c r="D115" s="14" t="s">
        <v>331</v>
      </c>
      <c r="E115" s="14" t="s">
        <v>286</v>
      </c>
      <c r="F115" s="14" t="s">
        <v>331</v>
      </c>
      <c r="G115" s="28">
        <v>77</v>
      </c>
      <c r="H115" s="28">
        <v>-75.08</v>
      </c>
      <c r="I115" s="28">
        <v>1.92</v>
      </c>
      <c r="J115" s="14" t="s">
        <v>24</v>
      </c>
    </row>
    <row r="116" spans="1:10" hidden="1" outlineLevel="4" x14ac:dyDescent="0.25">
      <c r="A116" s="41">
        <v>1001183</v>
      </c>
      <c r="B116" s="14" t="s">
        <v>22</v>
      </c>
      <c r="C116" s="15">
        <v>23924</v>
      </c>
      <c r="D116" s="14" t="s">
        <v>332</v>
      </c>
      <c r="E116" s="14" t="s">
        <v>286</v>
      </c>
      <c r="F116" s="14" t="s">
        <v>332</v>
      </c>
      <c r="G116" s="28">
        <v>81</v>
      </c>
      <c r="H116" s="28">
        <v>-78.959999999999994</v>
      </c>
      <c r="I116" s="28">
        <v>2.04</v>
      </c>
      <c r="J116" s="14" t="s">
        <v>24</v>
      </c>
    </row>
    <row r="117" spans="1:10" hidden="1" outlineLevel="4" x14ac:dyDescent="0.25">
      <c r="A117" s="41">
        <v>1001184</v>
      </c>
      <c r="B117" s="14" t="s">
        <v>22</v>
      </c>
      <c r="C117" s="15">
        <v>23924</v>
      </c>
      <c r="D117" s="14" t="s">
        <v>333</v>
      </c>
      <c r="E117" s="14" t="s">
        <v>286</v>
      </c>
      <c r="F117" s="14" t="s">
        <v>333</v>
      </c>
      <c r="G117" s="28">
        <v>90</v>
      </c>
      <c r="H117" s="28">
        <v>-87.79</v>
      </c>
      <c r="I117" s="28">
        <v>2.21</v>
      </c>
      <c r="J117" s="14" t="s">
        <v>24</v>
      </c>
    </row>
    <row r="118" spans="1:10" hidden="1" outlineLevel="4" x14ac:dyDescent="0.25">
      <c r="A118" s="41">
        <v>1001185</v>
      </c>
      <c r="B118" s="14" t="s">
        <v>22</v>
      </c>
      <c r="C118" s="15">
        <v>23924</v>
      </c>
      <c r="D118" s="14" t="s">
        <v>334</v>
      </c>
      <c r="E118" s="14" t="s">
        <v>286</v>
      </c>
      <c r="F118" s="14" t="s">
        <v>334</v>
      </c>
      <c r="G118" s="28">
        <v>121</v>
      </c>
      <c r="H118" s="28">
        <v>-117.99</v>
      </c>
      <c r="I118" s="28">
        <v>3.01</v>
      </c>
      <c r="J118" s="14" t="s">
        <v>24</v>
      </c>
    </row>
    <row r="119" spans="1:10" outlineLevel="4" x14ac:dyDescent="0.25">
      <c r="A119" s="47">
        <v>1001186</v>
      </c>
      <c r="B119" s="48" t="s">
        <v>22</v>
      </c>
      <c r="C119" s="49">
        <v>23924</v>
      </c>
      <c r="D119" s="48" t="s">
        <v>335</v>
      </c>
      <c r="E119" s="48" t="s">
        <v>291</v>
      </c>
      <c r="F119" s="48" t="s">
        <v>335</v>
      </c>
      <c r="G119" s="57">
        <v>122</v>
      </c>
      <c r="H119" s="57">
        <v>-118.96</v>
      </c>
      <c r="I119" s="57">
        <v>3.04</v>
      </c>
      <c r="J119" s="48" t="s">
        <v>24</v>
      </c>
    </row>
    <row r="120" spans="1:10" hidden="1" outlineLevel="4" x14ac:dyDescent="0.25">
      <c r="A120" s="41">
        <v>1001187</v>
      </c>
      <c r="B120" s="14" t="s">
        <v>22</v>
      </c>
      <c r="C120" s="15">
        <v>23924</v>
      </c>
      <c r="D120" s="14" t="s">
        <v>336</v>
      </c>
      <c r="E120" s="14" t="s">
        <v>286</v>
      </c>
      <c r="F120" s="14" t="s">
        <v>336</v>
      </c>
      <c r="G120" s="28">
        <v>123</v>
      </c>
      <c r="H120" s="28">
        <v>-119.96</v>
      </c>
      <c r="I120" s="28">
        <v>3.04</v>
      </c>
      <c r="J120" s="14" t="s">
        <v>24</v>
      </c>
    </row>
    <row r="121" spans="1:10" hidden="1" outlineLevel="4" x14ac:dyDescent="0.25">
      <c r="A121" s="41">
        <v>1001188</v>
      </c>
      <c r="B121" s="14" t="s">
        <v>22</v>
      </c>
      <c r="C121" s="15">
        <v>23924</v>
      </c>
      <c r="D121" s="14" t="s">
        <v>337</v>
      </c>
      <c r="E121" s="14" t="s">
        <v>282</v>
      </c>
      <c r="F121" s="14" t="s">
        <v>337</v>
      </c>
      <c r="G121" s="28">
        <v>126</v>
      </c>
      <c r="H121" s="28">
        <v>-122.85</v>
      </c>
      <c r="I121" s="28">
        <v>3.15</v>
      </c>
      <c r="J121" s="14" t="s">
        <v>24</v>
      </c>
    </row>
    <row r="122" spans="1:10" hidden="1" outlineLevel="4" x14ac:dyDescent="0.25">
      <c r="A122" s="41">
        <v>1001189</v>
      </c>
      <c r="B122" s="14" t="s">
        <v>22</v>
      </c>
      <c r="C122" s="15">
        <v>23924</v>
      </c>
      <c r="D122" s="14" t="s">
        <v>338</v>
      </c>
      <c r="E122" s="14" t="s">
        <v>339</v>
      </c>
      <c r="F122" s="14" t="s">
        <v>338</v>
      </c>
      <c r="G122" s="28">
        <v>145</v>
      </c>
      <c r="H122" s="28">
        <v>-141.41</v>
      </c>
      <c r="I122" s="28">
        <v>3.59</v>
      </c>
      <c r="J122" s="14" t="s">
        <v>24</v>
      </c>
    </row>
    <row r="123" spans="1:10" hidden="1" outlineLevel="4" x14ac:dyDescent="0.25">
      <c r="A123" s="41">
        <v>1001190</v>
      </c>
      <c r="B123" s="14" t="s">
        <v>22</v>
      </c>
      <c r="C123" s="15">
        <v>23924</v>
      </c>
      <c r="D123" s="14" t="s">
        <v>340</v>
      </c>
      <c r="E123" s="14" t="s">
        <v>327</v>
      </c>
      <c r="F123" s="14" t="s">
        <v>340</v>
      </c>
      <c r="G123" s="28">
        <v>148</v>
      </c>
      <c r="H123" s="28">
        <v>-144.30000000000001</v>
      </c>
      <c r="I123" s="28">
        <v>3.7</v>
      </c>
      <c r="J123" s="14" t="s">
        <v>24</v>
      </c>
    </row>
    <row r="124" spans="1:10" hidden="1" outlineLevel="4" x14ac:dyDescent="0.25">
      <c r="A124" s="41">
        <v>1001191</v>
      </c>
      <c r="B124" s="14" t="s">
        <v>22</v>
      </c>
      <c r="C124" s="15">
        <v>23924</v>
      </c>
      <c r="D124" s="14" t="s">
        <v>341</v>
      </c>
      <c r="E124" s="14" t="s">
        <v>286</v>
      </c>
      <c r="F124" s="14" t="s">
        <v>341</v>
      </c>
      <c r="G124" s="28">
        <v>149</v>
      </c>
      <c r="H124" s="28">
        <v>-145.29</v>
      </c>
      <c r="I124" s="28">
        <v>3.71</v>
      </c>
      <c r="J124" s="14" t="s">
        <v>24</v>
      </c>
    </row>
    <row r="125" spans="1:10" hidden="1" outlineLevel="4" x14ac:dyDescent="0.25">
      <c r="A125" s="41">
        <v>1001192</v>
      </c>
      <c r="B125" s="14" t="s">
        <v>22</v>
      </c>
      <c r="C125" s="15">
        <v>23924</v>
      </c>
      <c r="D125" s="14" t="s">
        <v>340</v>
      </c>
      <c r="E125" s="14" t="s">
        <v>316</v>
      </c>
      <c r="F125" s="14" t="s">
        <v>340</v>
      </c>
      <c r="G125" s="28">
        <v>170</v>
      </c>
      <c r="H125" s="28">
        <v>-165.76</v>
      </c>
      <c r="I125" s="28">
        <v>4.24</v>
      </c>
      <c r="J125" s="14" t="s">
        <v>24</v>
      </c>
    </row>
    <row r="126" spans="1:10" hidden="1" outlineLevel="4" x14ac:dyDescent="0.25">
      <c r="A126" s="41">
        <v>1001193</v>
      </c>
      <c r="B126" s="14" t="s">
        <v>22</v>
      </c>
      <c r="C126" s="15">
        <v>23924</v>
      </c>
      <c r="D126" s="14" t="s">
        <v>342</v>
      </c>
      <c r="E126" s="14" t="s">
        <v>293</v>
      </c>
      <c r="F126" s="14" t="s">
        <v>342</v>
      </c>
      <c r="G126" s="28">
        <v>175</v>
      </c>
      <c r="H126" s="28">
        <v>-170.71</v>
      </c>
      <c r="I126" s="28">
        <v>4.29</v>
      </c>
      <c r="J126" s="14" t="s">
        <v>24</v>
      </c>
    </row>
    <row r="127" spans="1:10" hidden="1" outlineLevel="4" x14ac:dyDescent="0.25">
      <c r="A127" s="41">
        <v>1001194</v>
      </c>
      <c r="B127" s="14" t="s">
        <v>22</v>
      </c>
      <c r="C127" s="15">
        <v>23924</v>
      </c>
      <c r="D127" s="14" t="s">
        <v>343</v>
      </c>
      <c r="E127" s="14" t="s">
        <v>344</v>
      </c>
      <c r="F127" s="14" t="s">
        <v>343</v>
      </c>
      <c r="G127" s="28">
        <v>219</v>
      </c>
      <c r="H127" s="28">
        <v>-213.59</v>
      </c>
      <c r="I127" s="28">
        <v>5.41</v>
      </c>
      <c r="J127" s="14" t="s">
        <v>24</v>
      </c>
    </row>
    <row r="128" spans="1:10" hidden="1" outlineLevel="4" x14ac:dyDescent="0.25">
      <c r="A128" s="41">
        <v>1001195</v>
      </c>
      <c r="B128" s="14" t="s">
        <v>22</v>
      </c>
      <c r="C128" s="15">
        <v>23924</v>
      </c>
      <c r="D128" s="14" t="s">
        <v>345</v>
      </c>
      <c r="E128" s="14" t="s">
        <v>286</v>
      </c>
      <c r="F128" s="14" t="s">
        <v>345</v>
      </c>
      <c r="G128" s="28">
        <v>237</v>
      </c>
      <c r="H128" s="28">
        <v>-231.08</v>
      </c>
      <c r="I128" s="28">
        <v>5.92</v>
      </c>
      <c r="J128" s="14" t="s">
        <v>24</v>
      </c>
    </row>
    <row r="129" spans="1:10" hidden="1" outlineLevel="4" x14ac:dyDescent="0.25">
      <c r="A129" s="41">
        <v>1001196</v>
      </c>
      <c r="B129" s="14" t="s">
        <v>22</v>
      </c>
      <c r="C129" s="15">
        <v>23924</v>
      </c>
      <c r="D129" s="14" t="s">
        <v>326</v>
      </c>
      <c r="E129" s="14" t="s">
        <v>346</v>
      </c>
      <c r="F129" s="14" t="s">
        <v>326</v>
      </c>
      <c r="G129" s="28">
        <v>275</v>
      </c>
      <c r="H129" s="28">
        <v>-268.23</v>
      </c>
      <c r="I129" s="28">
        <v>6.77</v>
      </c>
      <c r="J129" s="14" t="s">
        <v>24</v>
      </c>
    </row>
    <row r="130" spans="1:10" hidden="1" outlineLevel="4" x14ac:dyDescent="0.25">
      <c r="A130" s="41">
        <v>1001197</v>
      </c>
      <c r="B130" s="14" t="s">
        <v>22</v>
      </c>
      <c r="C130" s="15">
        <v>23924</v>
      </c>
      <c r="D130" s="14" t="s">
        <v>347</v>
      </c>
      <c r="E130" s="14" t="s">
        <v>293</v>
      </c>
      <c r="F130" s="14" t="s">
        <v>347</v>
      </c>
      <c r="G130" s="28">
        <v>284</v>
      </c>
      <c r="H130" s="28">
        <v>-276.95999999999998</v>
      </c>
      <c r="I130" s="28">
        <v>7.04</v>
      </c>
      <c r="J130" s="14" t="s">
        <v>24</v>
      </c>
    </row>
    <row r="131" spans="1:10" hidden="1" outlineLevel="4" x14ac:dyDescent="0.25">
      <c r="A131" s="41">
        <v>1001198</v>
      </c>
      <c r="B131" s="14" t="s">
        <v>22</v>
      </c>
      <c r="C131" s="15">
        <v>23924</v>
      </c>
      <c r="D131" s="14" t="s">
        <v>314</v>
      </c>
      <c r="E131" s="14" t="s">
        <v>286</v>
      </c>
      <c r="F131" s="14" t="s">
        <v>314</v>
      </c>
      <c r="G131" s="28">
        <v>302</v>
      </c>
      <c r="H131" s="28">
        <v>-294.52</v>
      </c>
      <c r="I131" s="28">
        <v>7.48</v>
      </c>
      <c r="J131" s="14" t="s">
        <v>24</v>
      </c>
    </row>
    <row r="132" spans="1:10" hidden="1" outlineLevel="4" x14ac:dyDescent="0.25">
      <c r="A132" s="41">
        <v>1001199</v>
      </c>
      <c r="B132" s="14" t="s">
        <v>22</v>
      </c>
      <c r="C132" s="15">
        <v>23924</v>
      </c>
      <c r="D132" s="14" t="s">
        <v>348</v>
      </c>
      <c r="E132" s="14" t="s">
        <v>280</v>
      </c>
      <c r="F132" s="14" t="s">
        <v>348</v>
      </c>
      <c r="G132" s="28">
        <v>415</v>
      </c>
      <c r="H132" s="28">
        <v>-404.67</v>
      </c>
      <c r="I132" s="28">
        <v>10.33</v>
      </c>
      <c r="J132" s="14" t="s">
        <v>24</v>
      </c>
    </row>
    <row r="133" spans="1:10" hidden="1" outlineLevel="4" x14ac:dyDescent="0.25">
      <c r="A133" s="41">
        <v>1001200</v>
      </c>
      <c r="B133" s="14" t="s">
        <v>22</v>
      </c>
      <c r="C133" s="15">
        <v>23924</v>
      </c>
      <c r="D133" s="14" t="s">
        <v>349</v>
      </c>
      <c r="E133" s="14" t="s">
        <v>293</v>
      </c>
      <c r="F133" s="14" t="s">
        <v>349</v>
      </c>
      <c r="G133" s="28">
        <v>439</v>
      </c>
      <c r="H133" s="28">
        <v>-428.1</v>
      </c>
      <c r="I133" s="28">
        <v>10.9</v>
      </c>
      <c r="J133" s="14" t="s">
        <v>24</v>
      </c>
    </row>
    <row r="134" spans="1:10" hidden="1" outlineLevel="4" x14ac:dyDescent="0.25">
      <c r="A134" s="41">
        <v>1001201</v>
      </c>
      <c r="B134" s="14" t="s">
        <v>22</v>
      </c>
      <c r="C134" s="15">
        <v>23924</v>
      </c>
      <c r="D134" s="14" t="s">
        <v>350</v>
      </c>
      <c r="E134" s="14" t="s">
        <v>327</v>
      </c>
      <c r="F134" s="14" t="s">
        <v>350</v>
      </c>
      <c r="G134" s="28">
        <v>440</v>
      </c>
      <c r="H134" s="28">
        <v>-429.08</v>
      </c>
      <c r="I134" s="28">
        <v>10.92</v>
      </c>
      <c r="J134" s="14" t="s">
        <v>24</v>
      </c>
    </row>
    <row r="135" spans="1:10" hidden="1" outlineLevel="4" x14ac:dyDescent="0.25">
      <c r="A135" s="41">
        <v>1001203</v>
      </c>
      <c r="B135" s="14" t="s">
        <v>22</v>
      </c>
      <c r="C135" s="15">
        <v>23924</v>
      </c>
      <c r="D135" s="14" t="s">
        <v>351</v>
      </c>
      <c r="E135" s="14" t="s">
        <v>280</v>
      </c>
      <c r="F135" s="14" t="s">
        <v>351</v>
      </c>
      <c r="G135" s="28">
        <v>529</v>
      </c>
      <c r="H135" s="28">
        <v>-515.87</v>
      </c>
      <c r="I135" s="28">
        <v>13.13</v>
      </c>
      <c r="J135" s="14" t="s">
        <v>24</v>
      </c>
    </row>
    <row r="136" spans="1:10" hidden="1" outlineLevel="4" x14ac:dyDescent="0.25">
      <c r="A136" s="41">
        <v>1001204</v>
      </c>
      <c r="B136" s="14" t="s">
        <v>22</v>
      </c>
      <c r="C136" s="15">
        <v>23924</v>
      </c>
      <c r="D136" s="14" t="s">
        <v>303</v>
      </c>
      <c r="E136" s="14" t="s">
        <v>286</v>
      </c>
      <c r="F136" s="14" t="s">
        <v>303</v>
      </c>
      <c r="G136" s="28">
        <v>701</v>
      </c>
      <c r="H136" s="28">
        <v>-683.6</v>
      </c>
      <c r="I136" s="28">
        <v>17.399999999999999</v>
      </c>
      <c r="J136" s="14" t="s">
        <v>24</v>
      </c>
    </row>
    <row r="137" spans="1:10" hidden="1" outlineLevel="4" x14ac:dyDescent="0.25">
      <c r="A137" s="41">
        <v>1001205</v>
      </c>
      <c r="B137" s="14" t="s">
        <v>22</v>
      </c>
      <c r="C137" s="15">
        <v>23924</v>
      </c>
      <c r="D137" s="14" t="s">
        <v>352</v>
      </c>
      <c r="E137" s="14" t="s">
        <v>286</v>
      </c>
      <c r="F137" s="14" t="s">
        <v>352</v>
      </c>
      <c r="G137" s="28">
        <v>738</v>
      </c>
      <c r="H137" s="28">
        <v>-719.66</v>
      </c>
      <c r="I137" s="28">
        <v>18.34</v>
      </c>
      <c r="J137" s="14" t="s">
        <v>24</v>
      </c>
    </row>
    <row r="138" spans="1:10" hidden="1" outlineLevel="4" x14ac:dyDescent="0.25">
      <c r="A138" s="41">
        <v>1001206</v>
      </c>
      <c r="B138" s="14" t="s">
        <v>22</v>
      </c>
      <c r="C138" s="15">
        <v>23924</v>
      </c>
      <c r="D138" s="14" t="s">
        <v>353</v>
      </c>
      <c r="E138" s="14" t="s">
        <v>280</v>
      </c>
      <c r="F138" s="14" t="s">
        <v>353</v>
      </c>
      <c r="G138" s="28">
        <v>741</v>
      </c>
      <c r="H138" s="28">
        <v>-722.62</v>
      </c>
      <c r="I138" s="28">
        <v>18.38</v>
      </c>
      <c r="J138" s="14" t="s">
        <v>24</v>
      </c>
    </row>
    <row r="139" spans="1:10" hidden="1" outlineLevel="4" x14ac:dyDescent="0.25">
      <c r="A139" s="41">
        <v>1001207</v>
      </c>
      <c r="B139" s="14" t="s">
        <v>22</v>
      </c>
      <c r="C139" s="15">
        <v>23924</v>
      </c>
      <c r="D139" s="14" t="s">
        <v>354</v>
      </c>
      <c r="E139" s="14" t="s">
        <v>286</v>
      </c>
      <c r="F139" s="14" t="s">
        <v>354</v>
      </c>
      <c r="G139" s="28">
        <v>789</v>
      </c>
      <c r="H139" s="28">
        <v>-769.41</v>
      </c>
      <c r="I139" s="28">
        <v>19.59</v>
      </c>
      <c r="J139" s="14" t="s">
        <v>24</v>
      </c>
    </row>
    <row r="140" spans="1:10" hidden="1" outlineLevel="4" x14ac:dyDescent="0.25">
      <c r="A140" s="41">
        <v>1001208</v>
      </c>
      <c r="B140" s="14" t="s">
        <v>22</v>
      </c>
      <c r="C140" s="15">
        <v>23924</v>
      </c>
      <c r="D140" s="14" t="s">
        <v>355</v>
      </c>
      <c r="E140" s="14" t="s">
        <v>286</v>
      </c>
      <c r="F140" s="14" t="s">
        <v>355</v>
      </c>
      <c r="G140" s="28">
        <v>843</v>
      </c>
      <c r="H140" s="28">
        <v>-822.05</v>
      </c>
      <c r="I140" s="28">
        <v>20.95</v>
      </c>
      <c r="J140" s="14" t="s">
        <v>24</v>
      </c>
    </row>
    <row r="141" spans="1:10" hidden="1" outlineLevel="4" x14ac:dyDescent="0.25">
      <c r="A141" s="41">
        <v>1001209</v>
      </c>
      <c r="B141" s="14" t="s">
        <v>22</v>
      </c>
      <c r="C141" s="15">
        <v>23924</v>
      </c>
      <c r="D141" s="14" t="s">
        <v>356</v>
      </c>
      <c r="E141" s="14" t="s">
        <v>286</v>
      </c>
      <c r="F141" s="14" t="s">
        <v>356</v>
      </c>
      <c r="G141" s="28">
        <v>906</v>
      </c>
      <c r="H141" s="28">
        <v>-883.5</v>
      </c>
      <c r="I141" s="28">
        <v>22.5</v>
      </c>
      <c r="J141" s="14" t="s">
        <v>24</v>
      </c>
    </row>
    <row r="142" spans="1:10" hidden="1" outlineLevel="4" x14ac:dyDescent="0.25">
      <c r="A142" s="41">
        <v>1001210</v>
      </c>
      <c r="B142" s="14" t="s">
        <v>22</v>
      </c>
      <c r="C142" s="15">
        <v>23924</v>
      </c>
      <c r="D142" s="14" t="s">
        <v>357</v>
      </c>
      <c r="E142" s="14" t="s">
        <v>280</v>
      </c>
      <c r="F142" s="14" t="s">
        <v>357</v>
      </c>
      <c r="G142" s="28">
        <v>1218</v>
      </c>
      <c r="H142" s="28">
        <v>-1187.76</v>
      </c>
      <c r="I142" s="28">
        <v>30.24</v>
      </c>
      <c r="J142" s="14" t="s">
        <v>24</v>
      </c>
    </row>
    <row r="143" spans="1:10" hidden="1" outlineLevel="4" x14ac:dyDescent="0.25">
      <c r="A143" s="41">
        <v>1001211</v>
      </c>
      <c r="B143" s="14" t="s">
        <v>22</v>
      </c>
      <c r="C143" s="15">
        <v>23924</v>
      </c>
      <c r="D143" s="14" t="s">
        <v>358</v>
      </c>
      <c r="E143" s="14" t="s">
        <v>359</v>
      </c>
      <c r="F143" s="14" t="s">
        <v>358</v>
      </c>
      <c r="G143" s="28">
        <v>1293</v>
      </c>
      <c r="H143" s="28">
        <v>-1260.8699999999999</v>
      </c>
      <c r="I143" s="28">
        <v>32.130000000000003</v>
      </c>
      <c r="J143" s="14" t="s">
        <v>24</v>
      </c>
    </row>
    <row r="144" spans="1:10" hidden="1" outlineLevel="4" x14ac:dyDescent="0.25">
      <c r="A144" s="41">
        <v>1001212</v>
      </c>
      <c r="B144" s="14" t="s">
        <v>22</v>
      </c>
      <c r="C144" s="15">
        <v>23924</v>
      </c>
      <c r="D144" s="14" t="s">
        <v>360</v>
      </c>
      <c r="E144" s="14" t="s">
        <v>286</v>
      </c>
      <c r="F144" s="14" t="s">
        <v>360</v>
      </c>
      <c r="G144" s="28">
        <v>1318</v>
      </c>
      <c r="H144" s="28">
        <v>-1285.27</v>
      </c>
      <c r="I144" s="28">
        <v>32.729999999999997</v>
      </c>
      <c r="J144" s="14" t="s">
        <v>24</v>
      </c>
    </row>
    <row r="145" spans="1:10" hidden="1" outlineLevel="4" x14ac:dyDescent="0.25">
      <c r="A145" s="41">
        <v>1001213</v>
      </c>
      <c r="B145" s="14" t="s">
        <v>22</v>
      </c>
      <c r="C145" s="15">
        <v>23924</v>
      </c>
      <c r="D145" s="14" t="s">
        <v>361</v>
      </c>
      <c r="E145" s="14" t="s">
        <v>293</v>
      </c>
      <c r="F145" s="14" t="s">
        <v>361</v>
      </c>
      <c r="G145" s="28">
        <v>1610</v>
      </c>
      <c r="H145" s="28">
        <v>-1570</v>
      </c>
      <c r="I145" s="28">
        <v>40</v>
      </c>
      <c r="J145" s="14" t="s">
        <v>24</v>
      </c>
    </row>
    <row r="146" spans="1:10" hidden="1" outlineLevel="4" x14ac:dyDescent="0.25">
      <c r="A146" s="41">
        <v>1001214</v>
      </c>
      <c r="B146" s="14" t="s">
        <v>22</v>
      </c>
      <c r="C146" s="15">
        <v>23924</v>
      </c>
      <c r="D146" s="14" t="s">
        <v>362</v>
      </c>
      <c r="E146" s="14" t="s">
        <v>316</v>
      </c>
      <c r="F146" s="14" t="s">
        <v>362</v>
      </c>
      <c r="G146" s="28">
        <v>1749</v>
      </c>
      <c r="H146" s="28">
        <v>-1705.55</v>
      </c>
      <c r="I146" s="28">
        <v>43.45</v>
      </c>
      <c r="J146" s="14" t="s">
        <v>24</v>
      </c>
    </row>
    <row r="147" spans="1:10" hidden="1" outlineLevel="4" x14ac:dyDescent="0.25">
      <c r="A147" s="41">
        <v>1001215</v>
      </c>
      <c r="B147" s="14" t="s">
        <v>22</v>
      </c>
      <c r="C147" s="15">
        <v>23924</v>
      </c>
      <c r="D147" s="14" t="s">
        <v>363</v>
      </c>
      <c r="E147" s="14" t="s">
        <v>364</v>
      </c>
      <c r="F147" s="14" t="s">
        <v>363</v>
      </c>
      <c r="G147" s="28">
        <v>1773</v>
      </c>
      <c r="H147" s="28">
        <v>-1728.97</v>
      </c>
      <c r="I147" s="28">
        <v>44.03</v>
      </c>
      <c r="J147" s="14" t="s">
        <v>24</v>
      </c>
    </row>
    <row r="148" spans="1:10" hidden="1" outlineLevel="4" x14ac:dyDescent="0.25">
      <c r="A148" s="41">
        <v>1001216</v>
      </c>
      <c r="B148" s="14" t="s">
        <v>22</v>
      </c>
      <c r="C148" s="15">
        <v>23924</v>
      </c>
      <c r="D148" s="14" t="s">
        <v>365</v>
      </c>
      <c r="E148" s="14" t="s">
        <v>346</v>
      </c>
      <c r="F148" s="14" t="s">
        <v>365</v>
      </c>
      <c r="G148" s="28">
        <v>2430</v>
      </c>
      <c r="H148" s="28">
        <v>-2369.6799999999998</v>
      </c>
      <c r="I148" s="28">
        <v>60.32</v>
      </c>
      <c r="J148" s="14" t="s">
        <v>24</v>
      </c>
    </row>
    <row r="149" spans="1:10" hidden="1" outlineLevel="4" x14ac:dyDescent="0.25">
      <c r="A149" s="41">
        <v>1001217</v>
      </c>
      <c r="B149" s="14" t="s">
        <v>22</v>
      </c>
      <c r="C149" s="15">
        <v>23924</v>
      </c>
      <c r="D149" s="14" t="s">
        <v>366</v>
      </c>
      <c r="E149" s="14" t="s">
        <v>327</v>
      </c>
      <c r="F149" s="14" t="s">
        <v>366</v>
      </c>
      <c r="G149" s="28">
        <v>2431</v>
      </c>
      <c r="H149" s="28">
        <v>-2370.59</v>
      </c>
      <c r="I149" s="28">
        <v>60.41</v>
      </c>
      <c r="J149" s="14" t="s">
        <v>24</v>
      </c>
    </row>
    <row r="150" spans="1:10" hidden="1" outlineLevel="4" x14ac:dyDescent="0.25">
      <c r="A150" s="41">
        <v>1001218</v>
      </c>
      <c r="B150" s="14" t="s">
        <v>22</v>
      </c>
      <c r="C150" s="15">
        <v>23924</v>
      </c>
      <c r="D150" s="14" t="s">
        <v>367</v>
      </c>
      <c r="E150" s="14" t="s">
        <v>286</v>
      </c>
      <c r="F150" s="14" t="s">
        <v>367</v>
      </c>
      <c r="G150" s="28">
        <v>2499</v>
      </c>
      <c r="H150" s="28">
        <v>-2436.92</v>
      </c>
      <c r="I150" s="28">
        <v>62.08</v>
      </c>
      <c r="J150" s="14" t="s">
        <v>24</v>
      </c>
    </row>
    <row r="151" spans="1:10" hidden="1" outlineLevel="4" x14ac:dyDescent="0.25">
      <c r="A151" s="41">
        <v>1001219</v>
      </c>
      <c r="B151" s="14" t="s">
        <v>22</v>
      </c>
      <c r="C151" s="15">
        <v>23924</v>
      </c>
      <c r="D151" s="14" t="s">
        <v>368</v>
      </c>
      <c r="E151" s="14" t="s">
        <v>286</v>
      </c>
      <c r="F151" s="14" t="s">
        <v>368</v>
      </c>
      <c r="G151" s="28">
        <v>3466</v>
      </c>
      <c r="H151" s="28">
        <v>-3379.9</v>
      </c>
      <c r="I151" s="28">
        <v>86.1</v>
      </c>
      <c r="J151" s="14" t="s">
        <v>24</v>
      </c>
    </row>
    <row r="152" spans="1:10" hidden="1" outlineLevel="4" x14ac:dyDescent="0.25">
      <c r="A152" s="41">
        <v>1001220</v>
      </c>
      <c r="B152" s="14" t="s">
        <v>22</v>
      </c>
      <c r="C152" s="15">
        <v>23924</v>
      </c>
      <c r="D152" s="14" t="s">
        <v>369</v>
      </c>
      <c r="E152" s="14" t="s">
        <v>316</v>
      </c>
      <c r="F152" s="14" t="s">
        <v>369</v>
      </c>
      <c r="G152" s="28">
        <v>4819</v>
      </c>
      <c r="H152" s="28">
        <v>-4699.34</v>
      </c>
      <c r="I152" s="28">
        <v>119.66</v>
      </c>
      <c r="J152" s="14" t="s">
        <v>24</v>
      </c>
    </row>
    <row r="153" spans="1:10" hidden="1" outlineLevel="4" x14ac:dyDescent="0.25">
      <c r="A153" s="41">
        <v>1001221</v>
      </c>
      <c r="B153" s="14" t="s">
        <v>22</v>
      </c>
      <c r="C153" s="15">
        <v>23924</v>
      </c>
      <c r="D153" s="14" t="s">
        <v>370</v>
      </c>
      <c r="E153" s="14" t="s">
        <v>286</v>
      </c>
      <c r="F153" s="14" t="s">
        <v>370</v>
      </c>
      <c r="G153" s="28">
        <v>5326</v>
      </c>
      <c r="H153" s="28">
        <v>-5193.6899999999996</v>
      </c>
      <c r="I153" s="28">
        <v>132.31</v>
      </c>
      <c r="J153" s="14" t="s">
        <v>24</v>
      </c>
    </row>
    <row r="154" spans="1:10" hidden="1" outlineLevel="4" x14ac:dyDescent="0.25">
      <c r="A154" s="41">
        <v>1001222</v>
      </c>
      <c r="B154" s="14" t="s">
        <v>22</v>
      </c>
      <c r="C154" s="15">
        <v>23924</v>
      </c>
      <c r="D154" s="14" t="s">
        <v>371</v>
      </c>
      <c r="E154" s="14" t="s">
        <v>286</v>
      </c>
      <c r="F154" s="14" t="s">
        <v>371</v>
      </c>
      <c r="G154" s="28">
        <v>6132</v>
      </c>
      <c r="H154" s="28">
        <v>-5979.68</v>
      </c>
      <c r="I154" s="28">
        <v>152.32</v>
      </c>
      <c r="J154" s="14" t="s">
        <v>24</v>
      </c>
    </row>
    <row r="155" spans="1:10" hidden="1" outlineLevel="4" x14ac:dyDescent="0.25">
      <c r="A155" s="41">
        <v>1001224</v>
      </c>
      <c r="B155" s="14" t="s">
        <v>22</v>
      </c>
      <c r="C155" s="15">
        <v>23924</v>
      </c>
      <c r="D155" s="14" t="s">
        <v>372</v>
      </c>
      <c r="E155" s="14" t="s">
        <v>316</v>
      </c>
      <c r="F155" s="14" t="s">
        <v>372</v>
      </c>
      <c r="G155" s="28">
        <v>205209</v>
      </c>
      <c r="H155" s="28">
        <v>-200111.91</v>
      </c>
      <c r="I155" s="28">
        <v>5097.09</v>
      </c>
      <c r="J155" s="14" t="s">
        <v>24</v>
      </c>
    </row>
    <row r="156" spans="1:10" hidden="1" outlineLevel="4" x14ac:dyDescent="0.25">
      <c r="A156" s="41">
        <v>1001252</v>
      </c>
      <c r="B156" s="14" t="s">
        <v>22</v>
      </c>
      <c r="C156" s="15">
        <v>23924</v>
      </c>
      <c r="D156" s="14" t="s">
        <v>373</v>
      </c>
      <c r="E156" s="14" t="s">
        <v>321</v>
      </c>
      <c r="F156" s="14" t="s">
        <v>373</v>
      </c>
      <c r="G156" s="28">
        <v>6195</v>
      </c>
      <c r="H156" s="28">
        <v>-6041.13</v>
      </c>
      <c r="I156" s="28">
        <v>153.87</v>
      </c>
      <c r="J156" s="14" t="s">
        <v>24</v>
      </c>
    </row>
    <row r="157" spans="1:10" hidden="1" outlineLevel="4" x14ac:dyDescent="0.25">
      <c r="A157" s="41">
        <v>1001256</v>
      </c>
      <c r="B157" s="14" t="s">
        <v>22</v>
      </c>
      <c r="C157" s="15">
        <v>24289</v>
      </c>
      <c r="D157" s="14" t="s">
        <v>326</v>
      </c>
      <c r="E157" s="14" t="s">
        <v>364</v>
      </c>
      <c r="F157" s="14" t="s">
        <v>326</v>
      </c>
      <c r="G157" s="28">
        <v>24976</v>
      </c>
      <c r="H157" s="28">
        <v>-24097.040000000001</v>
      </c>
      <c r="I157" s="28">
        <v>878.96</v>
      </c>
      <c r="J157" s="14" t="s">
        <v>24</v>
      </c>
    </row>
    <row r="158" spans="1:10" hidden="1" outlineLevel="4" x14ac:dyDescent="0.25">
      <c r="A158" s="41">
        <v>1001258</v>
      </c>
      <c r="B158" s="14" t="s">
        <v>22</v>
      </c>
      <c r="C158" s="15">
        <v>24289</v>
      </c>
      <c r="D158" s="14" t="s">
        <v>326</v>
      </c>
      <c r="E158" s="14" t="s">
        <v>346</v>
      </c>
      <c r="F158" s="14" t="s">
        <v>326</v>
      </c>
      <c r="G158" s="28">
        <v>314</v>
      </c>
      <c r="H158" s="28">
        <v>-302.91000000000003</v>
      </c>
      <c r="I158" s="28">
        <v>11.09</v>
      </c>
      <c r="J158" s="14" t="s">
        <v>24</v>
      </c>
    </row>
    <row r="159" spans="1:10" hidden="1" outlineLevel="4" x14ac:dyDescent="0.25">
      <c r="A159" s="41">
        <v>1001260</v>
      </c>
      <c r="B159" s="14" t="s">
        <v>22</v>
      </c>
      <c r="C159" s="15">
        <v>24289</v>
      </c>
      <c r="D159" s="14" t="s">
        <v>326</v>
      </c>
      <c r="E159" s="14" t="s">
        <v>364</v>
      </c>
      <c r="F159" s="14" t="s">
        <v>326</v>
      </c>
      <c r="G159" s="28">
        <v>37</v>
      </c>
      <c r="H159" s="28">
        <v>-35.67</v>
      </c>
      <c r="I159" s="28">
        <v>1.33</v>
      </c>
      <c r="J159" s="14" t="s">
        <v>24</v>
      </c>
    </row>
    <row r="160" spans="1:10" hidden="1" outlineLevel="4" x14ac:dyDescent="0.25">
      <c r="A160" s="41">
        <v>1001304</v>
      </c>
      <c r="B160" s="14" t="s">
        <v>22</v>
      </c>
      <c r="C160" s="15">
        <v>24289</v>
      </c>
      <c r="D160" s="14" t="s">
        <v>374</v>
      </c>
      <c r="E160" s="14" t="s">
        <v>286</v>
      </c>
      <c r="F160" s="14" t="s">
        <v>374</v>
      </c>
      <c r="G160" s="28">
        <v>45</v>
      </c>
      <c r="H160" s="28">
        <v>-43.41</v>
      </c>
      <c r="I160" s="28">
        <v>1.59</v>
      </c>
      <c r="J160" s="14" t="s">
        <v>24</v>
      </c>
    </row>
    <row r="161" spans="1:10" hidden="1" outlineLevel="4" x14ac:dyDescent="0.25">
      <c r="A161" s="41">
        <v>1001305</v>
      </c>
      <c r="B161" s="14" t="s">
        <v>22</v>
      </c>
      <c r="C161" s="15">
        <v>24289</v>
      </c>
      <c r="D161" s="14" t="s">
        <v>375</v>
      </c>
      <c r="E161" s="14" t="s">
        <v>344</v>
      </c>
      <c r="F161" s="14" t="s">
        <v>375</v>
      </c>
      <c r="G161" s="28">
        <v>50</v>
      </c>
      <c r="H161" s="28">
        <v>-48.24</v>
      </c>
      <c r="I161" s="28">
        <v>1.76</v>
      </c>
      <c r="J161" s="14" t="s">
        <v>24</v>
      </c>
    </row>
    <row r="162" spans="1:10" hidden="1" outlineLevel="4" x14ac:dyDescent="0.25">
      <c r="A162" s="41">
        <v>1001306</v>
      </c>
      <c r="B162" s="14" t="s">
        <v>22</v>
      </c>
      <c r="C162" s="15">
        <v>24289</v>
      </c>
      <c r="D162" s="14" t="s">
        <v>376</v>
      </c>
      <c r="E162" s="14" t="s">
        <v>377</v>
      </c>
      <c r="F162" s="14" t="s">
        <v>376</v>
      </c>
      <c r="G162" s="28">
        <v>53</v>
      </c>
      <c r="H162" s="28">
        <v>-51.1</v>
      </c>
      <c r="I162" s="28">
        <v>1.9</v>
      </c>
      <c r="J162" s="14" t="s">
        <v>24</v>
      </c>
    </row>
    <row r="163" spans="1:10" hidden="1" outlineLevel="4" x14ac:dyDescent="0.25">
      <c r="A163" s="41">
        <v>1001307</v>
      </c>
      <c r="B163" s="14" t="s">
        <v>22</v>
      </c>
      <c r="C163" s="15">
        <v>24289</v>
      </c>
      <c r="D163" s="14" t="s">
        <v>378</v>
      </c>
      <c r="E163" s="14" t="s">
        <v>280</v>
      </c>
      <c r="F163" s="14" t="s">
        <v>378</v>
      </c>
      <c r="G163" s="28">
        <v>58</v>
      </c>
      <c r="H163" s="28">
        <v>-55.98</v>
      </c>
      <c r="I163" s="28">
        <v>2.02</v>
      </c>
      <c r="J163" s="14" t="s">
        <v>24</v>
      </c>
    </row>
    <row r="164" spans="1:10" hidden="1" outlineLevel="4" x14ac:dyDescent="0.25">
      <c r="A164" s="41">
        <v>1001308</v>
      </c>
      <c r="B164" s="14" t="s">
        <v>22</v>
      </c>
      <c r="C164" s="15">
        <v>24289</v>
      </c>
      <c r="D164" s="14" t="s">
        <v>379</v>
      </c>
      <c r="E164" s="14" t="s">
        <v>293</v>
      </c>
      <c r="F164" s="14" t="s">
        <v>379</v>
      </c>
      <c r="G164" s="28">
        <v>60</v>
      </c>
      <c r="H164" s="28">
        <v>-57.88</v>
      </c>
      <c r="I164" s="28">
        <v>2.12</v>
      </c>
      <c r="J164" s="14" t="s">
        <v>24</v>
      </c>
    </row>
    <row r="165" spans="1:10" hidden="1" outlineLevel="4" x14ac:dyDescent="0.25">
      <c r="A165" s="41">
        <v>1001309</v>
      </c>
      <c r="B165" s="14" t="s">
        <v>22</v>
      </c>
      <c r="C165" s="15">
        <v>24289</v>
      </c>
      <c r="D165" s="14" t="s">
        <v>380</v>
      </c>
      <c r="E165" s="14" t="s">
        <v>280</v>
      </c>
      <c r="F165" s="14" t="s">
        <v>380</v>
      </c>
      <c r="G165" s="28">
        <v>61</v>
      </c>
      <c r="H165" s="28">
        <v>-58.86</v>
      </c>
      <c r="I165" s="28">
        <v>2.14</v>
      </c>
      <c r="J165" s="14" t="s">
        <v>24</v>
      </c>
    </row>
    <row r="166" spans="1:10" hidden="1" outlineLevel="4" x14ac:dyDescent="0.25">
      <c r="A166" s="41">
        <v>1001310</v>
      </c>
      <c r="B166" s="14" t="s">
        <v>22</v>
      </c>
      <c r="C166" s="15">
        <v>24289</v>
      </c>
      <c r="D166" s="14" t="s">
        <v>381</v>
      </c>
      <c r="E166" s="14" t="s">
        <v>316</v>
      </c>
      <c r="F166" s="14" t="s">
        <v>381</v>
      </c>
      <c r="G166" s="28">
        <v>63</v>
      </c>
      <c r="H166" s="28">
        <v>-60.81</v>
      </c>
      <c r="I166" s="28">
        <v>2.19</v>
      </c>
      <c r="J166" s="14" t="s">
        <v>24</v>
      </c>
    </row>
    <row r="167" spans="1:10" hidden="1" outlineLevel="4" x14ac:dyDescent="0.25">
      <c r="A167" s="41">
        <v>1001311</v>
      </c>
      <c r="B167" s="14" t="s">
        <v>22</v>
      </c>
      <c r="C167" s="15">
        <v>24289</v>
      </c>
      <c r="D167" s="14" t="s">
        <v>382</v>
      </c>
      <c r="E167" s="14" t="s">
        <v>316</v>
      </c>
      <c r="F167" s="14" t="s">
        <v>382</v>
      </c>
      <c r="G167" s="28">
        <v>75</v>
      </c>
      <c r="H167" s="28">
        <v>-72.42</v>
      </c>
      <c r="I167" s="28">
        <v>2.58</v>
      </c>
      <c r="J167" s="14" t="s">
        <v>24</v>
      </c>
    </row>
    <row r="168" spans="1:10" hidden="1" outlineLevel="4" x14ac:dyDescent="0.25">
      <c r="A168" s="41">
        <v>1001312</v>
      </c>
      <c r="B168" s="14" t="s">
        <v>22</v>
      </c>
      <c r="C168" s="15">
        <v>24289</v>
      </c>
      <c r="D168" s="14" t="s">
        <v>383</v>
      </c>
      <c r="E168" s="14" t="s">
        <v>286</v>
      </c>
      <c r="F168" s="14" t="s">
        <v>383</v>
      </c>
      <c r="G168" s="28">
        <v>98</v>
      </c>
      <c r="H168" s="28">
        <v>-94.53</v>
      </c>
      <c r="I168" s="28">
        <v>3.47</v>
      </c>
      <c r="J168" s="14" t="s">
        <v>24</v>
      </c>
    </row>
    <row r="169" spans="1:10" hidden="1" outlineLevel="4" x14ac:dyDescent="0.25">
      <c r="A169" s="41">
        <v>1001313</v>
      </c>
      <c r="B169" s="14" t="s">
        <v>22</v>
      </c>
      <c r="C169" s="15">
        <v>24289</v>
      </c>
      <c r="D169" s="14" t="s">
        <v>384</v>
      </c>
      <c r="E169" s="14" t="s">
        <v>316</v>
      </c>
      <c r="F169" s="14" t="s">
        <v>384</v>
      </c>
      <c r="G169" s="28">
        <v>102</v>
      </c>
      <c r="H169" s="28">
        <v>-98.43</v>
      </c>
      <c r="I169" s="28">
        <v>3.57</v>
      </c>
      <c r="J169" s="14" t="s">
        <v>24</v>
      </c>
    </row>
    <row r="170" spans="1:10" hidden="1" outlineLevel="4" x14ac:dyDescent="0.25">
      <c r="A170" s="41">
        <v>1001314</v>
      </c>
      <c r="B170" s="14" t="s">
        <v>22</v>
      </c>
      <c r="C170" s="15">
        <v>24289</v>
      </c>
      <c r="D170" s="14" t="s">
        <v>385</v>
      </c>
      <c r="E170" s="14" t="s">
        <v>286</v>
      </c>
      <c r="F170" s="14" t="s">
        <v>385</v>
      </c>
      <c r="G170" s="28">
        <v>115</v>
      </c>
      <c r="H170" s="28">
        <v>-110.93</v>
      </c>
      <c r="I170" s="28">
        <v>4.07</v>
      </c>
      <c r="J170" s="14" t="s">
        <v>24</v>
      </c>
    </row>
    <row r="171" spans="1:10" hidden="1" outlineLevel="4" x14ac:dyDescent="0.25">
      <c r="A171" s="41">
        <v>1001315</v>
      </c>
      <c r="B171" s="14" t="s">
        <v>22</v>
      </c>
      <c r="C171" s="15">
        <v>24289</v>
      </c>
      <c r="D171" s="14" t="s">
        <v>386</v>
      </c>
      <c r="E171" s="14" t="s">
        <v>280</v>
      </c>
      <c r="F171" s="14" t="s">
        <v>386</v>
      </c>
      <c r="G171" s="28">
        <v>136</v>
      </c>
      <c r="H171" s="28">
        <v>-131.24</v>
      </c>
      <c r="I171" s="28">
        <v>4.76</v>
      </c>
      <c r="J171" s="14" t="s">
        <v>24</v>
      </c>
    </row>
    <row r="172" spans="1:10" hidden="1" outlineLevel="4" x14ac:dyDescent="0.25">
      <c r="A172" s="41">
        <v>1001316</v>
      </c>
      <c r="B172" s="14" t="s">
        <v>22</v>
      </c>
      <c r="C172" s="15">
        <v>24289</v>
      </c>
      <c r="D172" s="14" t="s">
        <v>387</v>
      </c>
      <c r="E172" s="14" t="s">
        <v>364</v>
      </c>
      <c r="F172" s="14" t="s">
        <v>387</v>
      </c>
      <c r="G172" s="28">
        <v>136</v>
      </c>
      <c r="H172" s="28">
        <v>-131.24</v>
      </c>
      <c r="I172" s="28">
        <v>4.76</v>
      </c>
      <c r="J172" s="14" t="s">
        <v>24</v>
      </c>
    </row>
    <row r="173" spans="1:10" hidden="1" outlineLevel="4" x14ac:dyDescent="0.25">
      <c r="A173" s="41">
        <v>1001317</v>
      </c>
      <c r="B173" s="14" t="s">
        <v>22</v>
      </c>
      <c r="C173" s="15">
        <v>24289</v>
      </c>
      <c r="D173" s="14" t="s">
        <v>388</v>
      </c>
      <c r="E173" s="14" t="s">
        <v>286</v>
      </c>
      <c r="F173" s="14" t="s">
        <v>388</v>
      </c>
      <c r="G173" s="28">
        <v>153</v>
      </c>
      <c r="H173" s="28">
        <v>-147.59</v>
      </c>
      <c r="I173" s="28">
        <v>5.41</v>
      </c>
      <c r="J173" s="14" t="s">
        <v>24</v>
      </c>
    </row>
    <row r="174" spans="1:10" hidden="1" outlineLevel="4" x14ac:dyDescent="0.25">
      <c r="A174" s="41">
        <v>1001318</v>
      </c>
      <c r="B174" s="14" t="s">
        <v>22</v>
      </c>
      <c r="C174" s="15">
        <v>24289</v>
      </c>
      <c r="D174" s="14" t="s">
        <v>389</v>
      </c>
      <c r="E174" s="14" t="s">
        <v>280</v>
      </c>
      <c r="F174" s="14" t="s">
        <v>389</v>
      </c>
      <c r="G174" s="28">
        <v>192</v>
      </c>
      <c r="H174" s="28">
        <v>-185.22</v>
      </c>
      <c r="I174" s="28">
        <v>6.78</v>
      </c>
      <c r="J174" s="14" t="s">
        <v>24</v>
      </c>
    </row>
    <row r="175" spans="1:10" hidden="1" outlineLevel="4" x14ac:dyDescent="0.25">
      <c r="A175" s="41">
        <v>1001319</v>
      </c>
      <c r="B175" s="14" t="s">
        <v>22</v>
      </c>
      <c r="C175" s="15">
        <v>24289</v>
      </c>
      <c r="D175" s="14" t="s">
        <v>390</v>
      </c>
      <c r="E175" s="14" t="s">
        <v>316</v>
      </c>
      <c r="F175" s="14" t="s">
        <v>390</v>
      </c>
      <c r="G175" s="28">
        <v>198</v>
      </c>
      <c r="H175" s="28">
        <v>-191.01</v>
      </c>
      <c r="I175" s="28">
        <v>6.99</v>
      </c>
      <c r="J175" s="14" t="s">
        <v>24</v>
      </c>
    </row>
    <row r="176" spans="1:10" hidden="1" outlineLevel="4" x14ac:dyDescent="0.25">
      <c r="A176" s="41">
        <v>1001320</v>
      </c>
      <c r="B176" s="14" t="s">
        <v>22</v>
      </c>
      <c r="C176" s="15">
        <v>24289</v>
      </c>
      <c r="D176" s="14" t="s">
        <v>303</v>
      </c>
      <c r="E176" s="14" t="s">
        <v>286</v>
      </c>
      <c r="F176" s="14" t="s">
        <v>303</v>
      </c>
      <c r="G176" s="28">
        <v>207</v>
      </c>
      <c r="H176" s="28">
        <v>-199.73</v>
      </c>
      <c r="I176" s="28">
        <v>7.27</v>
      </c>
      <c r="J176" s="14" t="s">
        <v>24</v>
      </c>
    </row>
    <row r="177" spans="1:10" hidden="1" outlineLevel="4" x14ac:dyDescent="0.25">
      <c r="A177" s="41">
        <v>1001321</v>
      </c>
      <c r="B177" s="14" t="s">
        <v>22</v>
      </c>
      <c r="C177" s="15">
        <v>24289</v>
      </c>
      <c r="D177" s="14" t="s">
        <v>391</v>
      </c>
      <c r="E177" s="14" t="s">
        <v>377</v>
      </c>
      <c r="F177" s="14" t="s">
        <v>391</v>
      </c>
      <c r="G177" s="28">
        <v>215</v>
      </c>
      <c r="H177" s="28">
        <v>-207.41</v>
      </c>
      <c r="I177" s="28">
        <v>7.59</v>
      </c>
      <c r="J177" s="14" t="s">
        <v>24</v>
      </c>
    </row>
    <row r="178" spans="1:10" hidden="1" outlineLevel="4" x14ac:dyDescent="0.25">
      <c r="A178" s="41">
        <v>1001322</v>
      </c>
      <c r="B178" s="14" t="s">
        <v>22</v>
      </c>
      <c r="C178" s="15">
        <v>24289</v>
      </c>
      <c r="D178" s="14" t="s">
        <v>392</v>
      </c>
      <c r="E178" s="14" t="s">
        <v>286</v>
      </c>
      <c r="F178" s="14" t="s">
        <v>392</v>
      </c>
      <c r="G178" s="28">
        <v>292</v>
      </c>
      <c r="H178" s="28">
        <v>-281.69</v>
      </c>
      <c r="I178" s="28">
        <v>10.31</v>
      </c>
      <c r="J178" s="14" t="s">
        <v>24</v>
      </c>
    </row>
    <row r="179" spans="1:10" hidden="1" outlineLevel="4" x14ac:dyDescent="0.25">
      <c r="A179" s="41">
        <v>1001323</v>
      </c>
      <c r="B179" s="14" t="s">
        <v>22</v>
      </c>
      <c r="C179" s="15">
        <v>24289</v>
      </c>
      <c r="D179" s="14" t="s">
        <v>393</v>
      </c>
      <c r="E179" s="14" t="s">
        <v>394</v>
      </c>
      <c r="F179" s="14" t="s">
        <v>393</v>
      </c>
      <c r="G179" s="28">
        <v>309</v>
      </c>
      <c r="H179" s="28">
        <v>-298.10000000000002</v>
      </c>
      <c r="I179" s="28">
        <v>10.9</v>
      </c>
      <c r="J179" s="14" t="s">
        <v>24</v>
      </c>
    </row>
    <row r="180" spans="1:10" hidden="1" outlineLevel="4" x14ac:dyDescent="0.25">
      <c r="A180" s="41">
        <v>1001324</v>
      </c>
      <c r="B180" s="14" t="s">
        <v>22</v>
      </c>
      <c r="C180" s="15">
        <v>24289</v>
      </c>
      <c r="D180" s="14" t="s">
        <v>395</v>
      </c>
      <c r="E180" s="14" t="s">
        <v>316</v>
      </c>
      <c r="F180" s="14" t="s">
        <v>395</v>
      </c>
      <c r="G180" s="28">
        <v>350</v>
      </c>
      <c r="H180" s="28">
        <v>-337.69</v>
      </c>
      <c r="I180" s="28">
        <v>12.31</v>
      </c>
      <c r="J180" s="14" t="s">
        <v>24</v>
      </c>
    </row>
    <row r="181" spans="1:10" hidden="1" outlineLevel="4" x14ac:dyDescent="0.25">
      <c r="A181" s="41">
        <v>1001325</v>
      </c>
      <c r="B181" s="14" t="s">
        <v>22</v>
      </c>
      <c r="C181" s="15">
        <v>24289</v>
      </c>
      <c r="D181" s="14" t="s">
        <v>396</v>
      </c>
      <c r="E181" s="14" t="s">
        <v>286</v>
      </c>
      <c r="F181" s="14" t="s">
        <v>396</v>
      </c>
      <c r="G181" s="28">
        <v>513</v>
      </c>
      <c r="H181" s="28">
        <v>-494.97</v>
      </c>
      <c r="I181" s="28">
        <v>18.03</v>
      </c>
      <c r="J181" s="14" t="s">
        <v>24</v>
      </c>
    </row>
    <row r="182" spans="1:10" outlineLevel="4" x14ac:dyDescent="0.25">
      <c r="A182" s="47">
        <v>1001326</v>
      </c>
      <c r="B182" s="48" t="s">
        <v>22</v>
      </c>
      <c r="C182" s="49">
        <v>24289</v>
      </c>
      <c r="D182" s="48" t="s">
        <v>397</v>
      </c>
      <c r="E182" s="48" t="s">
        <v>291</v>
      </c>
      <c r="F182" s="48" t="s">
        <v>397</v>
      </c>
      <c r="G182" s="57">
        <v>514</v>
      </c>
      <c r="H182" s="57">
        <v>-495.89</v>
      </c>
      <c r="I182" s="57">
        <v>18.11</v>
      </c>
      <c r="J182" s="48" t="s">
        <v>24</v>
      </c>
    </row>
    <row r="183" spans="1:10" hidden="1" outlineLevel="4" x14ac:dyDescent="0.25">
      <c r="A183" s="41">
        <v>1001328</v>
      </c>
      <c r="B183" s="14" t="s">
        <v>22</v>
      </c>
      <c r="C183" s="15">
        <v>24289</v>
      </c>
      <c r="D183" s="14" t="s">
        <v>398</v>
      </c>
      <c r="E183" s="14" t="s">
        <v>286</v>
      </c>
      <c r="F183" s="14" t="s">
        <v>398</v>
      </c>
      <c r="G183" s="28">
        <v>427</v>
      </c>
      <c r="H183" s="28">
        <v>-411.97</v>
      </c>
      <c r="I183" s="28">
        <v>15.03</v>
      </c>
      <c r="J183" s="14" t="s">
        <v>24</v>
      </c>
    </row>
    <row r="184" spans="1:10" hidden="1" outlineLevel="4" x14ac:dyDescent="0.25">
      <c r="A184" s="41">
        <v>1001329</v>
      </c>
      <c r="B184" s="14" t="s">
        <v>22</v>
      </c>
      <c r="C184" s="15">
        <v>24289</v>
      </c>
      <c r="D184" s="14" t="s">
        <v>399</v>
      </c>
      <c r="E184" s="14" t="s">
        <v>286</v>
      </c>
      <c r="F184" s="14" t="s">
        <v>399</v>
      </c>
      <c r="G184" s="28">
        <v>378</v>
      </c>
      <c r="H184" s="28">
        <v>-364.69</v>
      </c>
      <c r="I184" s="28">
        <v>13.31</v>
      </c>
      <c r="J184" s="14" t="s">
        <v>24</v>
      </c>
    </row>
    <row r="185" spans="1:10" hidden="1" outlineLevel="4" x14ac:dyDescent="0.25">
      <c r="A185" s="41">
        <v>1001330</v>
      </c>
      <c r="B185" s="14" t="s">
        <v>22</v>
      </c>
      <c r="C185" s="15">
        <v>24289</v>
      </c>
      <c r="D185" s="14" t="s">
        <v>400</v>
      </c>
      <c r="E185" s="14" t="s">
        <v>327</v>
      </c>
      <c r="F185" s="14" t="s">
        <v>400</v>
      </c>
      <c r="G185" s="28">
        <v>557</v>
      </c>
      <c r="H185" s="28">
        <v>-537.41999999999996</v>
      </c>
      <c r="I185" s="28">
        <v>19.579999999999998</v>
      </c>
      <c r="J185" s="14" t="s">
        <v>24</v>
      </c>
    </row>
    <row r="186" spans="1:10" hidden="1" outlineLevel="4" x14ac:dyDescent="0.25">
      <c r="A186" s="41">
        <v>1001331</v>
      </c>
      <c r="B186" s="14" t="s">
        <v>22</v>
      </c>
      <c r="C186" s="15">
        <v>24289</v>
      </c>
      <c r="D186" s="14" t="s">
        <v>367</v>
      </c>
      <c r="E186" s="14" t="s">
        <v>286</v>
      </c>
      <c r="F186" s="14" t="s">
        <v>367</v>
      </c>
      <c r="G186" s="28">
        <v>1354</v>
      </c>
      <c r="H186" s="28">
        <v>-1306.3399999999999</v>
      </c>
      <c r="I186" s="28">
        <v>47.66</v>
      </c>
      <c r="J186" s="14" t="s">
        <v>24</v>
      </c>
    </row>
    <row r="187" spans="1:10" hidden="1" outlineLevel="4" x14ac:dyDescent="0.25">
      <c r="A187" s="41">
        <v>1001332</v>
      </c>
      <c r="B187" s="14" t="s">
        <v>22</v>
      </c>
      <c r="C187" s="15">
        <v>24289</v>
      </c>
      <c r="D187" s="14" t="s">
        <v>401</v>
      </c>
      <c r="E187" s="14" t="s">
        <v>286</v>
      </c>
      <c r="F187" s="14" t="s">
        <v>401</v>
      </c>
      <c r="G187" s="28">
        <v>1746</v>
      </c>
      <c r="H187" s="28">
        <v>-1684.57</v>
      </c>
      <c r="I187" s="28">
        <v>61.43</v>
      </c>
      <c r="J187" s="14" t="s">
        <v>24</v>
      </c>
    </row>
    <row r="188" spans="1:10" hidden="1" outlineLevel="4" x14ac:dyDescent="0.25">
      <c r="A188" s="41">
        <v>1001333</v>
      </c>
      <c r="B188" s="14" t="s">
        <v>22</v>
      </c>
      <c r="C188" s="15">
        <v>24289</v>
      </c>
      <c r="D188" s="14" t="s">
        <v>358</v>
      </c>
      <c r="E188" s="14" t="s">
        <v>359</v>
      </c>
      <c r="F188" s="14" t="s">
        <v>358</v>
      </c>
      <c r="G188" s="28">
        <v>6608</v>
      </c>
      <c r="H188" s="28">
        <v>-6375.49</v>
      </c>
      <c r="I188" s="28">
        <v>232.51</v>
      </c>
      <c r="J188" s="14" t="s">
        <v>24</v>
      </c>
    </row>
    <row r="189" spans="1:10" hidden="1" outlineLevel="4" x14ac:dyDescent="0.25">
      <c r="A189" s="41">
        <v>1001334</v>
      </c>
      <c r="B189" s="14" t="s">
        <v>22</v>
      </c>
      <c r="C189" s="15">
        <v>24289</v>
      </c>
      <c r="D189" s="14" t="s">
        <v>402</v>
      </c>
      <c r="E189" s="14" t="s">
        <v>364</v>
      </c>
      <c r="F189" s="14" t="s">
        <v>402</v>
      </c>
      <c r="G189" s="28">
        <v>599873</v>
      </c>
      <c r="H189" s="28">
        <v>-578762.67000000004</v>
      </c>
      <c r="I189" s="28">
        <v>21110.33</v>
      </c>
      <c r="J189" s="14" t="s">
        <v>24</v>
      </c>
    </row>
    <row r="190" spans="1:10" hidden="1" outlineLevel="4" x14ac:dyDescent="0.25">
      <c r="A190" s="41">
        <v>1001358</v>
      </c>
      <c r="B190" s="14" t="s">
        <v>22</v>
      </c>
      <c r="C190" s="15">
        <v>24289</v>
      </c>
      <c r="D190" s="14" t="s">
        <v>403</v>
      </c>
      <c r="E190" s="14" t="s">
        <v>324</v>
      </c>
      <c r="F190" s="14" t="s">
        <v>403</v>
      </c>
      <c r="G190" s="28">
        <v>1812</v>
      </c>
      <c r="H190" s="28">
        <v>-1748.23</v>
      </c>
      <c r="I190" s="28">
        <v>63.77</v>
      </c>
      <c r="J190" s="14" t="s">
        <v>24</v>
      </c>
    </row>
    <row r="191" spans="1:10" hidden="1" outlineLevel="4" x14ac:dyDescent="0.25">
      <c r="A191" s="41">
        <v>1001359</v>
      </c>
      <c r="B191" s="14" t="s">
        <v>22</v>
      </c>
      <c r="C191" s="15">
        <v>24289</v>
      </c>
      <c r="D191" s="14" t="s">
        <v>404</v>
      </c>
      <c r="E191" s="14" t="s">
        <v>321</v>
      </c>
      <c r="F191" s="14" t="s">
        <v>404</v>
      </c>
      <c r="G191" s="28">
        <v>10500</v>
      </c>
      <c r="H191" s="28">
        <v>-10130.49</v>
      </c>
      <c r="I191" s="28">
        <v>369.51</v>
      </c>
      <c r="J191" s="14" t="s">
        <v>24</v>
      </c>
    </row>
    <row r="192" spans="1:10" hidden="1" outlineLevel="4" x14ac:dyDescent="0.25">
      <c r="A192" s="41">
        <v>1001365</v>
      </c>
      <c r="B192" s="14" t="s">
        <v>22</v>
      </c>
      <c r="C192" s="15">
        <v>24654</v>
      </c>
      <c r="D192" s="14" t="s">
        <v>326</v>
      </c>
      <c r="E192" s="14" t="s">
        <v>286</v>
      </c>
      <c r="F192" s="14" t="s">
        <v>326</v>
      </c>
      <c r="G192" s="28">
        <v>64</v>
      </c>
      <c r="H192" s="28">
        <v>-61.03</v>
      </c>
      <c r="I192" s="28">
        <v>2.97</v>
      </c>
      <c r="J192" s="14" t="s">
        <v>24</v>
      </c>
    </row>
    <row r="193" spans="1:10" hidden="1" outlineLevel="4" x14ac:dyDescent="0.25">
      <c r="A193" s="41">
        <v>1001386</v>
      </c>
      <c r="B193" s="14" t="s">
        <v>22</v>
      </c>
      <c r="C193" s="15">
        <v>24654</v>
      </c>
      <c r="D193" s="14" t="s">
        <v>358</v>
      </c>
      <c r="E193" s="14" t="s">
        <v>359</v>
      </c>
      <c r="F193" s="14" t="s">
        <v>358</v>
      </c>
      <c r="G193" s="28">
        <v>125</v>
      </c>
      <c r="H193" s="28">
        <v>-119.32</v>
      </c>
      <c r="I193" s="28">
        <v>5.68</v>
      </c>
      <c r="J193" s="14" t="s">
        <v>24</v>
      </c>
    </row>
    <row r="194" spans="1:10" hidden="1" outlineLevel="4" x14ac:dyDescent="0.25">
      <c r="A194" s="41">
        <v>1001387</v>
      </c>
      <c r="B194" s="14" t="s">
        <v>22</v>
      </c>
      <c r="C194" s="15">
        <v>24654</v>
      </c>
      <c r="D194" s="14" t="s">
        <v>303</v>
      </c>
      <c r="E194" s="14" t="s">
        <v>286</v>
      </c>
      <c r="F194" s="14" t="s">
        <v>303</v>
      </c>
      <c r="G194" s="28">
        <v>128</v>
      </c>
      <c r="H194" s="28">
        <v>-122.12</v>
      </c>
      <c r="I194" s="28">
        <v>5.88</v>
      </c>
      <c r="J194" s="14" t="s">
        <v>24</v>
      </c>
    </row>
    <row r="195" spans="1:10" hidden="1" outlineLevel="4" x14ac:dyDescent="0.25">
      <c r="A195" s="41">
        <v>1001388</v>
      </c>
      <c r="B195" s="14" t="s">
        <v>22</v>
      </c>
      <c r="C195" s="15">
        <v>24654</v>
      </c>
      <c r="D195" s="14" t="s">
        <v>405</v>
      </c>
      <c r="E195" s="14" t="s">
        <v>293</v>
      </c>
      <c r="F195" s="14" t="s">
        <v>405</v>
      </c>
      <c r="G195" s="28">
        <v>163</v>
      </c>
      <c r="H195" s="28">
        <v>-155.52000000000001</v>
      </c>
      <c r="I195" s="28">
        <v>7.48</v>
      </c>
      <c r="J195" s="14" t="s">
        <v>24</v>
      </c>
    </row>
    <row r="196" spans="1:10" hidden="1" outlineLevel="4" x14ac:dyDescent="0.25">
      <c r="A196" s="41">
        <v>1001389</v>
      </c>
      <c r="B196" s="14" t="s">
        <v>22</v>
      </c>
      <c r="C196" s="15">
        <v>24654</v>
      </c>
      <c r="D196" s="14" t="s">
        <v>406</v>
      </c>
      <c r="E196" s="14" t="s">
        <v>327</v>
      </c>
      <c r="F196" s="14" t="s">
        <v>406</v>
      </c>
      <c r="G196" s="28">
        <v>172</v>
      </c>
      <c r="H196" s="28">
        <v>-164.09</v>
      </c>
      <c r="I196" s="28">
        <v>7.91</v>
      </c>
      <c r="J196" s="14" t="s">
        <v>24</v>
      </c>
    </row>
    <row r="197" spans="1:10" hidden="1" outlineLevel="4" x14ac:dyDescent="0.25">
      <c r="A197" s="41">
        <v>1001390</v>
      </c>
      <c r="B197" s="14" t="s">
        <v>22</v>
      </c>
      <c r="C197" s="15">
        <v>24654</v>
      </c>
      <c r="D197" s="14" t="s">
        <v>407</v>
      </c>
      <c r="E197" s="14" t="s">
        <v>286</v>
      </c>
      <c r="F197" s="14" t="s">
        <v>407</v>
      </c>
      <c r="G197" s="28">
        <v>198</v>
      </c>
      <c r="H197" s="28">
        <v>-188.88</v>
      </c>
      <c r="I197" s="28">
        <v>9.1199999999999992</v>
      </c>
      <c r="J197" s="14" t="s">
        <v>24</v>
      </c>
    </row>
    <row r="198" spans="1:10" outlineLevel="4" x14ac:dyDescent="0.25">
      <c r="A198" s="47">
        <v>1001391</v>
      </c>
      <c r="B198" s="48" t="s">
        <v>22</v>
      </c>
      <c r="C198" s="49">
        <v>24654</v>
      </c>
      <c r="D198" s="48" t="s">
        <v>408</v>
      </c>
      <c r="E198" s="48" t="s">
        <v>291</v>
      </c>
      <c r="F198" s="48" t="s">
        <v>408</v>
      </c>
      <c r="G198" s="57">
        <v>292</v>
      </c>
      <c r="H198" s="57">
        <v>-278.55</v>
      </c>
      <c r="I198" s="57">
        <v>13.45</v>
      </c>
      <c r="J198" s="48" t="s">
        <v>24</v>
      </c>
    </row>
    <row r="199" spans="1:10" hidden="1" outlineLevel="4" x14ac:dyDescent="0.25">
      <c r="A199" s="41">
        <v>1001393</v>
      </c>
      <c r="B199" s="14" t="s">
        <v>22</v>
      </c>
      <c r="C199" s="15">
        <v>24654</v>
      </c>
      <c r="D199" s="14" t="s">
        <v>409</v>
      </c>
      <c r="E199" s="14" t="s">
        <v>327</v>
      </c>
      <c r="F199" s="14" t="s">
        <v>409</v>
      </c>
      <c r="G199" s="28">
        <v>375</v>
      </c>
      <c r="H199" s="28">
        <v>-357.82</v>
      </c>
      <c r="I199" s="28">
        <v>17.18</v>
      </c>
      <c r="J199" s="14" t="s">
        <v>24</v>
      </c>
    </row>
    <row r="200" spans="1:10" hidden="1" outlineLevel="4" x14ac:dyDescent="0.25">
      <c r="A200" s="41">
        <v>1001396</v>
      </c>
      <c r="B200" s="14" t="s">
        <v>22</v>
      </c>
      <c r="C200" s="15">
        <v>24654</v>
      </c>
      <c r="D200" s="14" t="s">
        <v>326</v>
      </c>
      <c r="E200" s="14" t="s">
        <v>346</v>
      </c>
      <c r="F200" s="14" t="s">
        <v>326</v>
      </c>
      <c r="G200" s="28">
        <v>800</v>
      </c>
      <c r="H200" s="28">
        <v>-763.23</v>
      </c>
      <c r="I200" s="28">
        <v>36.770000000000003</v>
      </c>
      <c r="J200" s="14" t="s">
        <v>24</v>
      </c>
    </row>
    <row r="201" spans="1:10" hidden="1" outlineLevel="4" x14ac:dyDescent="0.25">
      <c r="A201" s="41">
        <v>1001397</v>
      </c>
      <c r="B201" s="14" t="s">
        <v>22</v>
      </c>
      <c r="C201" s="15">
        <v>24654</v>
      </c>
      <c r="D201" s="14" t="s">
        <v>367</v>
      </c>
      <c r="E201" s="14" t="s">
        <v>286</v>
      </c>
      <c r="F201" s="14" t="s">
        <v>367</v>
      </c>
      <c r="G201" s="28">
        <v>1049</v>
      </c>
      <c r="H201" s="28">
        <v>-1000.77</v>
      </c>
      <c r="I201" s="28">
        <v>48.23</v>
      </c>
      <c r="J201" s="14" t="s">
        <v>24</v>
      </c>
    </row>
    <row r="202" spans="1:10" hidden="1" outlineLevel="4" x14ac:dyDescent="0.25">
      <c r="A202" s="41">
        <v>1001398</v>
      </c>
      <c r="B202" s="14" t="s">
        <v>22</v>
      </c>
      <c r="C202" s="15">
        <v>24654</v>
      </c>
      <c r="D202" s="14" t="s">
        <v>410</v>
      </c>
      <c r="E202" s="14" t="s">
        <v>327</v>
      </c>
      <c r="F202" s="14" t="s">
        <v>410</v>
      </c>
      <c r="G202" s="28">
        <v>1153</v>
      </c>
      <c r="H202" s="28">
        <v>-1099.98</v>
      </c>
      <c r="I202" s="28">
        <v>53.02</v>
      </c>
      <c r="J202" s="14" t="s">
        <v>24</v>
      </c>
    </row>
    <row r="203" spans="1:10" hidden="1" outlineLevel="4" x14ac:dyDescent="0.25">
      <c r="A203" s="41">
        <v>1001399</v>
      </c>
      <c r="B203" s="14" t="s">
        <v>22</v>
      </c>
      <c r="C203" s="15">
        <v>24654</v>
      </c>
      <c r="D203" s="14" t="s">
        <v>411</v>
      </c>
      <c r="E203" s="14" t="s">
        <v>286</v>
      </c>
      <c r="F203" s="14" t="s">
        <v>411</v>
      </c>
      <c r="G203" s="28">
        <v>1904</v>
      </c>
      <c r="H203" s="28">
        <v>-1816.47</v>
      </c>
      <c r="I203" s="28">
        <v>87.53</v>
      </c>
      <c r="J203" s="14" t="s">
        <v>24</v>
      </c>
    </row>
    <row r="204" spans="1:10" hidden="1" outlineLevel="4" x14ac:dyDescent="0.25">
      <c r="A204" s="41">
        <v>1001400</v>
      </c>
      <c r="B204" s="14" t="s">
        <v>22</v>
      </c>
      <c r="C204" s="15">
        <v>24654</v>
      </c>
      <c r="D204" s="14" t="s">
        <v>412</v>
      </c>
      <c r="E204" s="14" t="s">
        <v>280</v>
      </c>
      <c r="F204" s="14" t="s">
        <v>412</v>
      </c>
      <c r="G204" s="28">
        <v>2482</v>
      </c>
      <c r="H204" s="28">
        <v>-2367.89</v>
      </c>
      <c r="I204" s="28">
        <v>114.11</v>
      </c>
      <c r="J204" s="14" t="s">
        <v>24</v>
      </c>
    </row>
    <row r="205" spans="1:10" hidden="1" outlineLevel="4" x14ac:dyDescent="0.25">
      <c r="A205" s="41">
        <v>1001401</v>
      </c>
      <c r="B205" s="14" t="s">
        <v>22</v>
      </c>
      <c r="C205" s="15">
        <v>24654</v>
      </c>
      <c r="D205" s="14" t="s">
        <v>413</v>
      </c>
      <c r="E205" s="14" t="s">
        <v>414</v>
      </c>
      <c r="F205" s="14" t="s">
        <v>413</v>
      </c>
      <c r="G205" s="28">
        <v>3500</v>
      </c>
      <c r="H205" s="28">
        <v>-3339.12</v>
      </c>
      <c r="I205" s="28">
        <v>160.88</v>
      </c>
      <c r="J205" s="14" t="s">
        <v>24</v>
      </c>
    </row>
    <row r="206" spans="1:10" hidden="1" outlineLevel="4" x14ac:dyDescent="0.25">
      <c r="A206" s="41">
        <v>1001403</v>
      </c>
      <c r="B206" s="14" t="s">
        <v>22</v>
      </c>
      <c r="C206" s="15">
        <v>24654</v>
      </c>
      <c r="D206" s="14" t="s">
        <v>415</v>
      </c>
      <c r="E206" s="14" t="s">
        <v>364</v>
      </c>
      <c r="F206" s="14" t="s">
        <v>415</v>
      </c>
      <c r="G206" s="28">
        <v>2849</v>
      </c>
      <c r="H206" s="28">
        <v>-2718.03</v>
      </c>
      <c r="I206" s="28">
        <v>130.97</v>
      </c>
      <c r="J206" s="14" t="s">
        <v>24</v>
      </c>
    </row>
    <row r="207" spans="1:10" hidden="1" outlineLevel="4" x14ac:dyDescent="0.25">
      <c r="A207" s="14">
        <v>1001404</v>
      </c>
      <c r="B207" s="14" t="s">
        <v>22</v>
      </c>
      <c r="C207" s="15">
        <v>24654</v>
      </c>
      <c r="D207" s="14" t="s">
        <v>416</v>
      </c>
      <c r="E207" s="14" t="e">
        <f>VLOOKUP($A207,[1]Sheet1!$A$2:$B$1358,2,FALSE)</f>
        <v>#N/A</v>
      </c>
      <c r="F207" s="14" t="e">
        <f>VLOOKUP($A207,[2]Sheet1!$A$2:$B$1358,2,FALSE)</f>
        <v>#N/A</v>
      </c>
      <c r="G207" s="28">
        <v>0</v>
      </c>
      <c r="H207" s="28">
        <v>0</v>
      </c>
      <c r="I207" s="28">
        <v>0</v>
      </c>
      <c r="J207" s="14" t="s">
        <v>24</v>
      </c>
    </row>
    <row r="208" spans="1:10" hidden="1" outlineLevel="4" x14ac:dyDescent="0.25">
      <c r="A208" s="41">
        <v>1001405</v>
      </c>
      <c r="B208" s="14" t="s">
        <v>22</v>
      </c>
      <c r="C208" s="15">
        <v>24654</v>
      </c>
      <c r="D208" s="14" t="s">
        <v>417</v>
      </c>
      <c r="E208" s="14" t="s">
        <v>280</v>
      </c>
      <c r="F208" s="14" t="s">
        <v>417</v>
      </c>
      <c r="G208" s="28">
        <v>-835</v>
      </c>
      <c r="H208" s="28">
        <v>796.63</v>
      </c>
      <c r="I208" s="28">
        <v>-38.369999999999997</v>
      </c>
      <c r="J208" s="14" t="s">
        <v>24</v>
      </c>
    </row>
    <row r="209" spans="1:10" hidden="1" outlineLevel="4" x14ac:dyDescent="0.25">
      <c r="A209" s="41">
        <v>1001435</v>
      </c>
      <c r="B209" s="14" t="s">
        <v>22</v>
      </c>
      <c r="C209" s="15">
        <v>24654</v>
      </c>
      <c r="D209" s="14" t="s">
        <v>404</v>
      </c>
      <c r="E209" s="14" t="s">
        <v>321</v>
      </c>
      <c r="F209" s="14" t="s">
        <v>404</v>
      </c>
      <c r="G209" s="28">
        <v>14261</v>
      </c>
      <c r="H209" s="28">
        <v>-13605.47</v>
      </c>
      <c r="I209" s="28">
        <v>655.53</v>
      </c>
      <c r="J209" s="14" t="s">
        <v>24</v>
      </c>
    </row>
    <row r="210" spans="1:10" hidden="1" outlineLevel="4" x14ac:dyDescent="0.25">
      <c r="A210" s="41">
        <v>1001454</v>
      </c>
      <c r="B210" s="14" t="s">
        <v>22</v>
      </c>
      <c r="C210" s="15">
        <v>25020</v>
      </c>
      <c r="D210" s="14" t="s">
        <v>418</v>
      </c>
      <c r="E210" s="14" t="s">
        <v>282</v>
      </c>
      <c r="F210" s="14" t="s">
        <v>418</v>
      </c>
      <c r="G210" s="28">
        <v>62</v>
      </c>
      <c r="H210" s="28">
        <v>-58.47</v>
      </c>
      <c r="I210" s="28">
        <v>3.53</v>
      </c>
      <c r="J210" s="14" t="s">
        <v>24</v>
      </c>
    </row>
    <row r="211" spans="1:10" hidden="1" outlineLevel="4" x14ac:dyDescent="0.25">
      <c r="A211" s="41">
        <v>1001456</v>
      </c>
      <c r="B211" s="14" t="s">
        <v>22</v>
      </c>
      <c r="C211" s="15">
        <v>25020</v>
      </c>
      <c r="D211" s="14" t="s">
        <v>419</v>
      </c>
      <c r="E211" s="14" t="s">
        <v>286</v>
      </c>
      <c r="F211" s="14" t="s">
        <v>419</v>
      </c>
      <c r="G211" s="28">
        <v>97</v>
      </c>
      <c r="H211" s="28">
        <v>-91.48</v>
      </c>
      <c r="I211" s="28">
        <v>5.52</v>
      </c>
      <c r="J211" s="14" t="s">
        <v>24</v>
      </c>
    </row>
    <row r="212" spans="1:10" hidden="1" outlineLevel="4" x14ac:dyDescent="0.25">
      <c r="A212" s="41">
        <v>1001457</v>
      </c>
      <c r="B212" s="14" t="s">
        <v>22</v>
      </c>
      <c r="C212" s="15">
        <v>25020</v>
      </c>
      <c r="D212" s="14" t="s">
        <v>420</v>
      </c>
      <c r="E212" s="14" t="s">
        <v>293</v>
      </c>
      <c r="F212" s="14" t="s">
        <v>420</v>
      </c>
      <c r="G212" s="28">
        <v>128</v>
      </c>
      <c r="H212" s="28">
        <v>-120.69</v>
      </c>
      <c r="I212" s="28">
        <v>7.31</v>
      </c>
      <c r="J212" s="14" t="s">
        <v>24</v>
      </c>
    </row>
    <row r="213" spans="1:10" hidden="1" outlineLevel="4" x14ac:dyDescent="0.25">
      <c r="A213" s="41">
        <v>1001458</v>
      </c>
      <c r="B213" s="14" t="s">
        <v>22</v>
      </c>
      <c r="C213" s="15">
        <v>25020</v>
      </c>
      <c r="D213" s="14" t="s">
        <v>421</v>
      </c>
      <c r="E213" s="14" t="s">
        <v>286</v>
      </c>
      <c r="F213" s="14" t="s">
        <v>421</v>
      </c>
      <c r="G213" s="28">
        <v>154</v>
      </c>
      <c r="H213" s="28">
        <v>-145.19</v>
      </c>
      <c r="I213" s="28">
        <v>8.81</v>
      </c>
      <c r="J213" s="14" t="s">
        <v>24</v>
      </c>
    </row>
    <row r="214" spans="1:10" hidden="1" outlineLevel="4" x14ac:dyDescent="0.25">
      <c r="A214" s="41">
        <v>1001459</v>
      </c>
      <c r="B214" s="14" t="s">
        <v>22</v>
      </c>
      <c r="C214" s="15">
        <v>25020</v>
      </c>
      <c r="D214" s="14" t="s">
        <v>422</v>
      </c>
      <c r="E214" s="14" t="s">
        <v>293</v>
      </c>
      <c r="F214" s="14" t="s">
        <v>422</v>
      </c>
      <c r="G214" s="28">
        <v>159</v>
      </c>
      <c r="H214" s="28">
        <v>-149.88999999999999</v>
      </c>
      <c r="I214" s="28">
        <v>9.11</v>
      </c>
      <c r="J214" s="14" t="s">
        <v>24</v>
      </c>
    </row>
    <row r="215" spans="1:10" hidden="1" outlineLevel="4" x14ac:dyDescent="0.25">
      <c r="A215" s="41">
        <v>1001460</v>
      </c>
      <c r="B215" s="14" t="s">
        <v>22</v>
      </c>
      <c r="C215" s="15">
        <v>25020</v>
      </c>
      <c r="D215" s="14" t="s">
        <v>423</v>
      </c>
      <c r="E215" s="14" t="s">
        <v>364</v>
      </c>
      <c r="F215" s="14" t="s">
        <v>423</v>
      </c>
      <c r="G215" s="28">
        <v>164</v>
      </c>
      <c r="H215" s="28">
        <v>-154.6</v>
      </c>
      <c r="I215" s="28">
        <v>9.4</v>
      </c>
      <c r="J215" s="14" t="s">
        <v>24</v>
      </c>
    </row>
    <row r="216" spans="1:10" hidden="1" outlineLevel="4" x14ac:dyDescent="0.25">
      <c r="A216" s="41">
        <v>1001461</v>
      </c>
      <c r="B216" s="14" t="s">
        <v>22</v>
      </c>
      <c r="C216" s="15">
        <v>25020</v>
      </c>
      <c r="D216" s="14" t="s">
        <v>326</v>
      </c>
      <c r="E216" s="14" t="s">
        <v>346</v>
      </c>
      <c r="F216" s="14" t="s">
        <v>326</v>
      </c>
      <c r="G216" s="28">
        <v>165</v>
      </c>
      <c r="H216" s="28">
        <v>-155.55000000000001</v>
      </c>
      <c r="I216" s="28">
        <v>9.4499999999999993</v>
      </c>
      <c r="J216" s="14" t="s">
        <v>24</v>
      </c>
    </row>
    <row r="217" spans="1:10" hidden="1" outlineLevel="4" x14ac:dyDescent="0.25">
      <c r="A217" s="41">
        <v>1001462</v>
      </c>
      <c r="B217" s="14" t="s">
        <v>22</v>
      </c>
      <c r="C217" s="15">
        <v>25020</v>
      </c>
      <c r="D217" s="14" t="s">
        <v>424</v>
      </c>
      <c r="E217" s="14" t="s">
        <v>316</v>
      </c>
      <c r="F217" s="14" t="s">
        <v>424</v>
      </c>
      <c r="G217" s="28">
        <v>166</v>
      </c>
      <c r="H217" s="28">
        <v>-156.5</v>
      </c>
      <c r="I217" s="28">
        <v>9.5</v>
      </c>
      <c r="J217" s="14" t="s">
        <v>24</v>
      </c>
    </row>
    <row r="218" spans="1:10" hidden="1" outlineLevel="4" x14ac:dyDescent="0.25">
      <c r="A218" s="41">
        <v>1001464</v>
      </c>
      <c r="B218" s="14" t="s">
        <v>22</v>
      </c>
      <c r="C218" s="15">
        <v>25020</v>
      </c>
      <c r="D218" s="14" t="s">
        <v>425</v>
      </c>
      <c r="E218" s="14" t="s">
        <v>293</v>
      </c>
      <c r="F218" s="14" t="s">
        <v>425</v>
      </c>
      <c r="G218" s="28">
        <v>176</v>
      </c>
      <c r="H218" s="28">
        <v>-165.93</v>
      </c>
      <c r="I218" s="28">
        <v>10.07</v>
      </c>
      <c r="J218" s="14" t="s">
        <v>24</v>
      </c>
    </row>
    <row r="219" spans="1:10" hidden="1" outlineLevel="4" x14ac:dyDescent="0.25">
      <c r="A219" s="41">
        <v>1001465</v>
      </c>
      <c r="B219" s="14" t="s">
        <v>22</v>
      </c>
      <c r="C219" s="15">
        <v>25020</v>
      </c>
      <c r="D219" s="14" t="s">
        <v>426</v>
      </c>
      <c r="E219" s="14" t="s">
        <v>364</v>
      </c>
      <c r="F219" s="14" t="s">
        <v>426</v>
      </c>
      <c r="G219" s="28">
        <v>212</v>
      </c>
      <c r="H219" s="28">
        <v>-199.9</v>
      </c>
      <c r="I219" s="28">
        <v>12.1</v>
      </c>
      <c r="J219" s="14" t="s">
        <v>24</v>
      </c>
    </row>
    <row r="220" spans="1:10" hidden="1" outlineLevel="4" x14ac:dyDescent="0.25">
      <c r="A220" s="41">
        <v>1001466</v>
      </c>
      <c r="B220" s="14" t="s">
        <v>22</v>
      </c>
      <c r="C220" s="15">
        <v>25020</v>
      </c>
      <c r="D220" s="14" t="s">
        <v>427</v>
      </c>
      <c r="E220" s="14" t="s">
        <v>316</v>
      </c>
      <c r="F220" s="14" t="s">
        <v>427</v>
      </c>
      <c r="G220" s="28">
        <v>215</v>
      </c>
      <c r="H220" s="28">
        <v>-202.69</v>
      </c>
      <c r="I220" s="28">
        <v>12.31</v>
      </c>
      <c r="J220" s="14" t="s">
        <v>24</v>
      </c>
    </row>
    <row r="221" spans="1:10" hidden="1" outlineLevel="4" x14ac:dyDescent="0.25">
      <c r="A221" s="41">
        <v>1001469</v>
      </c>
      <c r="B221" s="14" t="s">
        <v>22</v>
      </c>
      <c r="C221" s="15">
        <v>25020</v>
      </c>
      <c r="D221" s="14" t="s">
        <v>428</v>
      </c>
      <c r="E221" s="14" t="s">
        <v>316</v>
      </c>
      <c r="F221" s="14" t="s">
        <v>428</v>
      </c>
      <c r="G221" s="28">
        <v>246</v>
      </c>
      <c r="H221" s="28">
        <v>-231.96</v>
      </c>
      <c r="I221" s="28">
        <v>14.04</v>
      </c>
      <c r="J221" s="14" t="s">
        <v>24</v>
      </c>
    </row>
    <row r="222" spans="1:10" hidden="1" outlineLevel="4" x14ac:dyDescent="0.25">
      <c r="A222" s="41">
        <v>1001470</v>
      </c>
      <c r="B222" s="14" t="s">
        <v>22</v>
      </c>
      <c r="C222" s="15">
        <v>25020</v>
      </c>
      <c r="D222" s="14" t="s">
        <v>429</v>
      </c>
      <c r="E222" s="14" t="s">
        <v>364</v>
      </c>
      <c r="F222" s="14" t="s">
        <v>429</v>
      </c>
      <c r="G222" s="28">
        <v>279</v>
      </c>
      <c r="H222" s="28">
        <v>-263.06</v>
      </c>
      <c r="I222" s="28">
        <v>15.94</v>
      </c>
      <c r="J222" s="14" t="s">
        <v>24</v>
      </c>
    </row>
    <row r="223" spans="1:10" hidden="1" outlineLevel="4" x14ac:dyDescent="0.25">
      <c r="A223" s="41">
        <v>1001471</v>
      </c>
      <c r="B223" s="14" t="s">
        <v>22</v>
      </c>
      <c r="C223" s="15">
        <v>25020</v>
      </c>
      <c r="D223" s="14" t="s">
        <v>430</v>
      </c>
      <c r="E223" s="14" t="s">
        <v>293</v>
      </c>
      <c r="F223" s="14" t="s">
        <v>430</v>
      </c>
      <c r="G223" s="28">
        <v>8</v>
      </c>
      <c r="H223" s="28">
        <v>-7.57</v>
      </c>
      <c r="I223" s="28">
        <v>0.43</v>
      </c>
      <c r="J223" s="14" t="s">
        <v>24</v>
      </c>
    </row>
    <row r="224" spans="1:10" hidden="1" outlineLevel="4" x14ac:dyDescent="0.25">
      <c r="A224" s="41">
        <v>1001472</v>
      </c>
      <c r="B224" s="14" t="s">
        <v>22</v>
      </c>
      <c r="C224" s="15">
        <v>25020</v>
      </c>
      <c r="D224" s="14" t="s">
        <v>431</v>
      </c>
      <c r="E224" s="14" t="s">
        <v>364</v>
      </c>
      <c r="F224" s="14" t="s">
        <v>431</v>
      </c>
      <c r="G224" s="28">
        <v>316</v>
      </c>
      <c r="H224" s="28">
        <v>-297.93</v>
      </c>
      <c r="I224" s="28">
        <v>18.07</v>
      </c>
      <c r="J224" s="14" t="s">
        <v>24</v>
      </c>
    </row>
    <row r="225" spans="1:10" hidden="1" outlineLevel="4" x14ac:dyDescent="0.25">
      <c r="A225" s="41">
        <v>1001474</v>
      </c>
      <c r="B225" s="14" t="s">
        <v>22</v>
      </c>
      <c r="C225" s="15">
        <v>25020</v>
      </c>
      <c r="D225" s="14" t="s">
        <v>432</v>
      </c>
      <c r="E225" s="14" t="s">
        <v>316</v>
      </c>
      <c r="F225" s="14" t="s">
        <v>432</v>
      </c>
      <c r="G225" s="28">
        <v>332</v>
      </c>
      <c r="H225" s="28">
        <v>-313.02</v>
      </c>
      <c r="I225" s="28">
        <v>18.98</v>
      </c>
      <c r="J225" s="14" t="s">
        <v>24</v>
      </c>
    </row>
    <row r="226" spans="1:10" hidden="1" outlineLevel="4" x14ac:dyDescent="0.25">
      <c r="A226" s="41">
        <v>1001475</v>
      </c>
      <c r="B226" s="14" t="s">
        <v>22</v>
      </c>
      <c r="C226" s="15">
        <v>25020</v>
      </c>
      <c r="D226" s="14" t="s">
        <v>433</v>
      </c>
      <c r="E226" s="14" t="s">
        <v>364</v>
      </c>
      <c r="F226" s="14" t="s">
        <v>433</v>
      </c>
      <c r="G226" s="28">
        <v>369</v>
      </c>
      <c r="H226" s="28">
        <v>-347.94</v>
      </c>
      <c r="I226" s="28">
        <v>21.06</v>
      </c>
      <c r="J226" s="14" t="s">
        <v>24</v>
      </c>
    </row>
    <row r="227" spans="1:10" hidden="1" outlineLevel="4" x14ac:dyDescent="0.25">
      <c r="A227" s="41">
        <v>1001476</v>
      </c>
      <c r="B227" s="14" t="s">
        <v>22</v>
      </c>
      <c r="C227" s="15">
        <v>25020</v>
      </c>
      <c r="D227" s="14" t="s">
        <v>434</v>
      </c>
      <c r="E227" s="14" t="s">
        <v>435</v>
      </c>
      <c r="F227" s="14" t="s">
        <v>434</v>
      </c>
      <c r="G227" s="28">
        <v>386</v>
      </c>
      <c r="H227" s="28">
        <v>-363.96</v>
      </c>
      <c r="I227" s="28">
        <v>22.04</v>
      </c>
      <c r="J227" s="14" t="s">
        <v>24</v>
      </c>
    </row>
    <row r="228" spans="1:10" outlineLevel="4" x14ac:dyDescent="0.25">
      <c r="A228" s="47">
        <v>1001477</v>
      </c>
      <c r="B228" s="48" t="s">
        <v>22</v>
      </c>
      <c r="C228" s="49">
        <v>25020</v>
      </c>
      <c r="D228" s="48" t="s">
        <v>436</v>
      </c>
      <c r="E228" s="48" t="s">
        <v>291</v>
      </c>
      <c r="F228" s="48" t="s">
        <v>436</v>
      </c>
      <c r="G228" s="57">
        <v>422</v>
      </c>
      <c r="H228" s="57">
        <v>-397.87</v>
      </c>
      <c r="I228" s="57">
        <v>24.13</v>
      </c>
      <c r="J228" s="48" t="s">
        <v>24</v>
      </c>
    </row>
    <row r="229" spans="1:10" hidden="1" outlineLevel="4" x14ac:dyDescent="0.25">
      <c r="A229" s="41">
        <v>1001478</v>
      </c>
      <c r="B229" s="14" t="s">
        <v>22</v>
      </c>
      <c r="C229" s="15">
        <v>25020</v>
      </c>
      <c r="D229" s="14" t="s">
        <v>437</v>
      </c>
      <c r="E229" s="14" t="s">
        <v>286</v>
      </c>
      <c r="F229" s="14" t="s">
        <v>437</v>
      </c>
      <c r="G229" s="28">
        <v>445</v>
      </c>
      <c r="H229" s="28">
        <v>-419.58</v>
      </c>
      <c r="I229" s="28">
        <v>25.42</v>
      </c>
      <c r="J229" s="14" t="s">
        <v>24</v>
      </c>
    </row>
    <row r="230" spans="1:10" hidden="1" outlineLevel="4" x14ac:dyDescent="0.25">
      <c r="A230" s="41">
        <v>1001479</v>
      </c>
      <c r="B230" s="14" t="s">
        <v>22</v>
      </c>
      <c r="C230" s="15">
        <v>25020</v>
      </c>
      <c r="D230" s="14" t="s">
        <v>438</v>
      </c>
      <c r="E230" s="14" t="s">
        <v>286</v>
      </c>
      <c r="F230" s="14" t="s">
        <v>438</v>
      </c>
      <c r="G230" s="28">
        <v>458</v>
      </c>
      <c r="H230" s="28">
        <v>-431.85</v>
      </c>
      <c r="I230" s="28">
        <v>26.15</v>
      </c>
      <c r="J230" s="14" t="s">
        <v>24</v>
      </c>
    </row>
    <row r="231" spans="1:10" hidden="1" outlineLevel="4" x14ac:dyDescent="0.25">
      <c r="A231" s="41">
        <v>1001480</v>
      </c>
      <c r="B231" s="14" t="s">
        <v>22</v>
      </c>
      <c r="C231" s="15">
        <v>25020</v>
      </c>
      <c r="D231" s="14" t="s">
        <v>439</v>
      </c>
      <c r="E231" s="14" t="s">
        <v>316</v>
      </c>
      <c r="F231" s="14" t="s">
        <v>439</v>
      </c>
      <c r="G231" s="28">
        <v>491</v>
      </c>
      <c r="H231" s="28">
        <v>-462.96</v>
      </c>
      <c r="I231" s="28">
        <v>28.04</v>
      </c>
      <c r="J231" s="14" t="s">
        <v>24</v>
      </c>
    </row>
    <row r="232" spans="1:10" hidden="1" outlineLevel="4" x14ac:dyDescent="0.25">
      <c r="A232" s="41">
        <v>1001481</v>
      </c>
      <c r="B232" s="14" t="s">
        <v>22</v>
      </c>
      <c r="C232" s="15">
        <v>25020</v>
      </c>
      <c r="D232" s="14" t="s">
        <v>440</v>
      </c>
      <c r="E232" s="14" t="s">
        <v>282</v>
      </c>
      <c r="F232" s="14" t="s">
        <v>440</v>
      </c>
      <c r="G232" s="28">
        <v>496</v>
      </c>
      <c r="H232" s="28">
        <v>-467.67</v>
      </c>
      <c r="I232" s="28">
        <v>28.33</v>
      </c>
      <c r="J232" s="14" t="s">
        <v>24</v>
      </c>
    </row>
    <row r="233" spans="1:10" hidden="1" outlineLevel="4" x14ac:dyDescent="0.25">
      <c r="A233" s="41">
        <v>1001482</v>
      </c>
      <c r="B233" s="14" t="s">
        <v>22</v>
      </c>
      <c r="C233" s="15">
        <v>25020</v>
      </c>
      <c r="D233" s="14" t="s">
        <v>441</v>
      </c>
      <c r="E233" s="14" t="s">
        <v>286</v>
      </c>
      <c r="F233" s="14" t="s">
        <v>441</v>
      </c>
      <c r="G233" s="28">
        <v>508</v>
      </c>
      <c r="H233" s="28">
        <v>-478.99</v>
      </c>
      <c r="I233" s="28">
        <v>29.01</v>
      </c>
      <c r="J233" s="14" t="s">
        <v>24</v>
      </c>
    </row>
    <row r="234" spans="1:10" hidden="1" outlineLevel="4" x14ac:dyDescent="0.25">
      <c r="A234" s="41">
        <v>1001483</v>
      </c>
      <c r="B234" s="14" t="s">
        <v>22</v>
      </c>
      <c r="C234" s="15">
        <v>25020</v>
      </c>
      <c r="D234" s="14" t="s">
        <v>442</v>
      </c>
      <c r="E234" s="14" t="s">
        <v>286</v>
      </c>
      <c r="F234" s="14" t="s">
        <v>442</v>
      </c>
      <c r="G234" s="28">
        <v>534</v>
      </c>
      <c r="H234" s="28">
        <v>-503.49</v>
      </c>
      <c r="I234" s="28">
        <v>30.51</v>
      </c>
      <c r="J234" s="14" t="s">
        <v>24</v>
      </c>
    </row>
    <row r="235" spans="1:10" hidden="1" outlineLevel="4" x14ac:dyDescent="0.25">
      <c r="A235" s="41">
        <v>1001484</v>
      </c>
      <c r="B235" s="14" t="s">
        <v>22</v>
      </c>
      <c r="C235" s="15">
        <v>25020</v>
      </c>
      <c r="D235" s="14" t="s">
        <v>358</v>
      </c>
      <c r="E235" s="14" t="s">
        <v>359</v>
      </c>
      <c r="F235" s="14" t="s">
        <v>358</v>
      </c>
      <c r="G235" s="28">
        <v>539</v>
      </c>
      <c r="H235" s="28">
        <v>-508.19</v>
      </c>
      <c r="I235" s="28">
        <v>30.81</v>
      </c>
      <c r="J235" s="14" t="s">
        <v>24</v>
      </c>
    </row>
    <row r="236" spans="1:10" hidden="1" outlineLevel="4" x14ac:dyDescent="0.25">
      <c r="A236" s="41">
        <v>1001486</v>
      </c>
      <c r="B236" s="14" t="s">
        <v>22</v>
      </c>
      <c r="C236" s="15">
        <v>25020</v>
      </c>
      <c r="D236" s="14" t="s">
        <v>443</v>
      </c>
      <c r="E236" s="14" t="s">
        <v>286</v>
      </c>
      <c r="F236" s="14" t="s">
        <v>443</v>
      </c>
      <c r="G236" s="28">
        <v>578</v>
      </c>
      <c r="H236" s="28">
        <v>-544.97</v>
      </c>
      <c r="I236" s="28">
        <v>33.03</v>
      </c>
      <c r="J236" s="14" t="s">
        <v>24</v>
      </c>
    </row>
    <row r="237" spans="1:10" hidden="1" outlineLevel="4" x14ac:dyDescent="0.25">
      <c r="A237" s="41">
        <v>1001487</v>
      </c>
      <c r="B237" s="14" t="s">
        <v>22</v>
      </c>
      <c r="C237" s="15">
        <v>25020</v>
      </c>
      <c r="D237" s="14" t="s">
        <v>444</v>
      </c>
      <c r="E237" s="14" t="s">
        <v>286</v>
      </c>
      <c r="F237" s="14" t="s">
        <v>444</v>
      </c>
      <c r="G237" s="28">
        <v>675</v>
      </c>
      <c r="H237" s="28">
        <v>-636.48</v>
      </c>
      <c r="I237" s="28">
        <v>38.520000000000003</v>
      </c>
      <c r="J237" s="14" t="s">
        <v>24</v>
      </c>
    </row>
    <row r="238" spans="1:10" hidden="1" outlineLevel="4" x14ac:dyDescent="0.25">
      <c r="A238" s="41">
        <v>1001488</v>
      </c>
      <c r="B238" s="14" t="s">
        <v>22</v>
      </c>
      <c r="C238" s="15">
        <v>25020</v>
      </c>
      <c r="D238" s="14" t="s">
        <v>445</v>
      </c>
      <c r="E238" s="14" t="s">
        <v>286</v>
      </c>
      <c r="F238" s="14" t="s">
        <v>445</v>
      </c>
      <c r="G238" s="28">
        <v>691</v>
      </c>
      <c r="H238" s="28">
        <v>-651.53</v>
      </c>
      <c r="I238" s="28">
        <v>39.47</v>
      </c>
      <c r="J238" s="14" t="s">
        <v>24</v>
      </c>
    </row>
    <row r="239" spans="1:10" hidden="1" outlineLevel="4" x14ac:dyDescent="0.25">
      <c r="A239" s="41">
        <v>1001491</v>
      </c>
      <c r="B239" s="14" t="s">
        <v>22</v>
      </c>
      <c r="C239" s="15">
        <v>25020</v>
      </c>
      <c r="D239" s="14" t="s">
        <v>446</v>
      </c>
      <c r="E239" s="14" t="s">
        <v>327</v>
      </c>
      <c r="F239" s="14" t="s">
        <v>446</v>
      </c>
      <c r="G239" s="28">
        <v>1058</v>
      </c>
      <c r="H239" s="28">
        <v>-997.56</v>
      </c>
      <c r="I239" s="28">
        <v>60.44</v>
      </c>
      <c r="J239" s="14" t="s">
        <v>24</v>
      </c>
    </row>
    <row r="240" spans="1:10" hidden="1" outlineLevel="4" x14ac:dyDescent="0.25">
      <c r="A240" s="41">
        <v>1001492</v>
      </c>
      <c r="B240" s="14" t="s">
        <v>22</v>
      </c>
      <c r="C240" s="15">
        <v>25020</v>
      </c>
      <c r="D240" s="14" t="s">
        <v>447</v>
      </c>
      <c r="E240" s="14" t="s">
        <v>293</v>
      </c>
      <c r="F240" s="14" t="s">
        <v>447</v>
      </c>
      <c r="G240" s="28">
        <v>1614</v>
      </c>
      <c r="H240" s="28">
        <v>-1521.73</v>
      </c>
      <c r="I240" s="28">
        <v>92.27</v>
      </c>
      <c r="J240" s="14" t="s">
        <v>24</v>
      </c>
    </row>
    <row r="241" spans="1:10" hidden="1" outlineLevel="4" x14ac:dyDescent="0.25">
      <c r="A241" s="41">
        <v>1001494</v>
      </c>
      <c r="B241" s="14" t="s">
        <v>22</v>
      </c>
      <c r="C241" s="15">
        <v>25020</v>
      </c>
      <c r="D241" s="14" t="s">
        <v>367</v>
      </c>
      <c r="E241" s="14" t="s">
        <v>286</v>
      </c>
      <c r="F241" s="14" t="s">
        <v>367</v>
      </c>
      <c r="G241" s="28">
        <v>1912</v>
      </c>
      <c r="H241" s="28">
        <v>-1802.74</v>
      </c>
      <c r="I241" s="28">
        <v>109.26</v>
      </c>
      <c r="J241" s="14" t="s">
        <v>24</v>
      </c>
    </row>
    <row r="242" spans="1:10" hidden="1" outlineLevel="4" x14ac:dyDescent="0.25">
      <c r="A242" s="41">
        <v>1001495</v>
      </c>
      <c r="B242" s="14" t="s">
        <v>22</v>
      </c>
      <c r="C242" s="15">
        <v>25020</v>
      </c>
      <c r="D242" s="14" t="s">
        <v>303</v>
      </c>
      <c r="E242" s="14" t="s">
        <v>286</v>
      </c>
      <c r="F242" s="14" t="s">
        <v>303</v>
      </c>
      <c r="G242" s="28">
        <v>1982</v>
      </c>
      <c r="H242" s="28">
        <v>-1868.71</v>
      </c>
      <c r="I242" s="28">
        <v>113.29</v>
      </c>
      <c r="J242" s="14" t="s">
        <v>24</v>
      </c>
    </row>
    <row r="243" spans="1:10" hidden="1" outlineLevel="4" x14ac:dyDescent="0.25">
      <c r="A243" s="41">
        <v>1001496</v>
      </c>
      <c r="B243" s="14" t="s">
        <v>22</v>
      </c>
      <c r="C243" s="15">
        <v>25020</v>
      </c>
      <c r="D243" s="14" t="s">
        <v>448</v>
      </c>
      <c r="E243" s="14" t="s">
        <v>435</v>
      </c>
      <c r="F243" s="14" t="s">
        <v>448</v>
      </c>
      <c r="G243" s="28">
        <v>2149</v>
      </c>
      <c r="H243" s="28">
        <v>-2026.16</v>
      </c>
      <c r="I243" s="28">
        <v>122.84</v>
      </c>
      <c r="J243" s="14" t="s">
        <v>24</v>
      </c>
    </row>
    <row r="244" spans="1:10" hidden="1" outlineLevel="4" x14ac:dyDescent="0.25">
      <c r="A244" s="41">
        <v>1001497</v>
      </c>
      <c r="B244" s="14" t="s">
        <v>22</v>
      </c>
      <c r="C244" s="15">
        <v>25020</v>
      </c>
      <c r="D244" s="14" t="s">
        <v>449</v>
      </c>
      <c r="E244" s="14" t="s">
        <v>286</v>
      </c>
      <c r="F244" s="14" t="s">
        <v>449</v>
      </c>
      <c r="G244" s="28">
        <v>2187</v>
      </c>
      <c r="H244" s="28">
        <v>-2061.98</v>
      </c>
      <c r="I244" s="28">
        <v>125.02</v>
      </c>
      <c r="J244" s="14" t="s">
        <v>24</v>
      </c>
    </row>
    <row r="245" spans="1:10" hidden="1" outlineLevel="4" x14ac:dyDescent="0.25">
      <c r="A245" s="41">
        <v>1001499</v>
      </c>
      <c r="B245" s="14" t="s">
        <v>22</v>
      </c>
      <c r="C245" s="15">
        <v>25020</v>
      </c>
      <c r="D245" s="14" t="s">
        <v>450</v>
      </c>
      <c r="E245" s="14" t="s">
        <v>435</v>
      </c>
      <c r="F245" s="14" t="s">
        <v>450</v>
      </c>
      <c r="G245" s="28">
        <v>2866</v>
      </c>
      <c r="H245" s="28">
        <v>-2702.19</v>
      </c>
      <c r="I245" s="28">
        <v>163.81</v>
      </c>
      <c r="J245" s="14" t="s">
        <v>24</v>
      </c>
    </row>
    <row r="246" spans="1:10" hidden="1" outlineLevel="4" x14ac:dyDescent="0.25">
      <c r="A246" s="41">
        <v>1001500</v>
      </c>
      <c r="B246" s="14" t="s">
        <v>22</v>
      </c>
      <c r="C246" s="15">
        <v>25020</v>
      </c>
      <c r="D246" s="14" t="s">
        <v>451</v>
      </c>
      <c r="E246" s="14" t="s">
        <v>435</v>
      </c>
      <c r="F246" s="14" t="s">
        <v>451</v>
      </c>
      <c r="G246" s="28">
        <v>2866</v>
      </c>
      <c r="H246" s="28">
        <v>-2702.19</v>
      </c>
      <c r="I246" s="28">
        <v>163.81</v>
      </c>
      <c r="J246" s="14" t="s">
        <v>24</v>
      </c>
    </row>
    <row r="247" spans="1:10" hidden="1" outlineLevel="4" x14ac:dyDescent="0.25">
      <c r="A247" s="41">
        <v>1001501</v>
      </c>
      <c r="B247" s="14" t="s">
        <v>22</v>
      </c>
      <c r="C247" s="15">
        <v>25020</v>
      </c>
      <c r="D247" s="14" t="s">
        <v>452</v>
      </c>
      <c r="E247" s="14" t="s">
        <v>435</v>
      </c>
      <c r="F247" s="14" t="s">
        <v>452</v>
      </c>
      <c r="G247" s="28">
        <v>4298</v>
      </c>
      <c r="H247" s="28">
        <v>-4052.34</v>
      </c>
      <c r="I247" s="28">
        <v>245.66</v>
      </c>
      <c r="J247" s="14" t="s">
        <v>24</v>
      </c>
    </row>
    <row r="248" spans="1:10" outlineLevel="4" x14ac:dyDescent="0.25">
      <c r="A248" s="47">
        <v>1001502</v>
      </c>
      <c r="B248" s="48" t="s">
        <v>22</v>
      </c>
      <c r="C248" s="49">
        <v>25020</v>
      </c>
      <c r="D248" s="48" t="s">
        <v>453</v>
      </c>
      <c r="E248" s="48" t="s">
        <v>291</v>
      </c>
      <c r="F248" s="48" t="s">
        <v>453</v>
      </c>
      <c r="G248" s="57">
        <v>1018</v>
      </c>
      <c r="H248" s="57">
        <v>-959.83</v>
      </c>
      <c r="I248" s="57">
        <v>58.17</v>
      </c>
      <c r="J248" s="48" t="s">
        <v>24</v>
      </c>
    </row>
    <row r="249" spans="1:10" hidden="1" outlineLevel="4" x14ac:dyDescent="0.25">
      <c r="A249" s="41">
        <v>1001503</v>
      </c>
      <c r="B249" s="14" t="s">
        <v>22</v>
      </c>
      <c r="C249" s="15">
        <v>25020</v>
      </c>
      <c r="D249" s="14" t="s">
        <v>454</v>
      </c>
      <c r="E249" s="14" t="s">
        <v>321</v>
      </c>
      <c r="F249" s="14" t="s">
        <v>454</v>
      </c>
      <c r="G249" s="28">
        <v>279</v>
      </c>
      <c r="H249" s="28">
        <v>-263.06</v>
      </c>
      <c r="I249" s="28">
        <v>15.94</v>
      </c>
      <c r="J249" s="14" t="s">
        <v>24</v>
      </c>
    </row>
    <row r="250" spans="1:10" hidden="1" outlineLevel="4" x14ac:dyDescent="0.25">
      <c r="A250" s="41">
        <v>1001504</v>
      </c>
      <c r="B250" s="14" t="s">
        <v>22</v>
      </c>
      <c r="C250" s="15">
        <v>25020</v>
      </c>
      <c r="D250" s="14" t="s">
        <v>455</v>
      </c>
      <c r="E250" s="14" t="s">
        <v>435</v>
      </c>
      <c r="F250" s="14" t="s">
        <v>455</v>
      </c>
      <c r="G250" s="28">
        <v>7156</v>
      </c>
      <c r="H250" s="28">
        <v>-6747.01</v>
      </c>
      <c r="I250" s="28">
        <v>408.99</v>
      </c>
      <c r="J250" s="14" t="s">
        <v>24</v>
      </c>
    </row>
    <row r="251" spans="1:10" hidden="1" outlineLevel="4" x14ac:dyDescent="0.25">
      <c r="A251" s="41">
        <v>1001505</v>
      </c>
      <c r="B251" s="14" t="s">
        <v>22</v>
      </c>
      <c r="C251" s="15">
        <v>25020</v>
      </c>
      <c r="D251" s="14" t="s">
        <v>456</v>
      </c>
      <c r="E251" s="14" t="s">
        <v>286</v>
      </c>
      <c r="F251" s="14" t="s">
        <v>456</v>
      </c>
      <c r="G251" s="28">
        <v>5942</v>
      </c>
      <c r="H251" s="28">
        <v>-5602.37</v>
      </c>
      <c r="I251" s="28">
        <v>339.63</v>
      </c>
      <c r="J251" s="14" t="s">
        <v>24</v>
      </c>
    </row>
    <row r="252" spans="1:10" hidden="1" outlineLevel="4" x14ac:dyDescent="0.25">
      <c r="A252" s="41">
        <v>1001518</v>
      </c>
      <c r="B252" s="14" t="s">
        <v>22</v>
      </c>
      <c r="C252" s="15">
        <v>25020</v>
      </c>
      <c r="D252" s="14" t="s">
        <v>457</v>
      </c>
      <c r="E252" s="14" t="s">
        <v>324</v>
      </c>
      <c r="F252" s="14" t="s">
        <v>457</v>
      </c>
      <c r="G252" s="28">
        <v>63</v>
      </c>
      <c r="H252" s="28">
        <v>-59.43</v>
      </c>
      <c r="I252" s="28">
        <v>3.57</v>
      </c>
      <c r="J252" s="14" t="s">
        <v>24</v>
      </c>
    </row>
    <row r="253" spans="1:10" hidden="1" outlineLevel="4" x14ac:dyDescent="0.25">
      <c r="A253" s="41">
        <v>1001519</v>
      </c>
      <c r="B253" s="14" t="s">
        <v>22</v>
      </c>
      <c r="C253" s="15">
        <v>25020</v>
      </c>
      <c r="D253" s="14" t="s">
        <v>458</v>
      </c>
      <c r="E253" s="14" t="s">
        <v>324</v>
      </c>
      <c r="F253" s="14" t="s">
        <v>458</v>
      </c>
      <c r="G253" s="28">
        <v>249</v>
      </c>
      <c r="H253" s="28">
        <v>-234.76</v>
      </c>
      <c r="I253" s="28">
        <v>14.24</v>
      </c>
      <c r="J253" s="14" t="s">
        <v>24</v>
      </c>
    </row>
    <row r="254" spans="1:10" hidden="1" outlineLevel="4" x14ac:dyDescent="0.25">
      <c r="A254" s="41">
        <v>1001520</v>
      </c>
      <c r="B254" s="14" t="s">
        <v>22</v>
      </c>
      <c r="C254" s="15">
        <v>25020</v>
      </c>
      <c r="D254" s="14" t="s">
        <v>459</v>
      </c>
      <c r="E254" s="14" t="s">
        <v>321</v>
      </c>
      <c r="F254" s="14" t="s">
        <v>459</v>
      </c>
      <c r="G254" s="28">
        <v>13150</v>
      </c>
      <c r="H254" s="28">
        <v>-12398.43</v>
      </c>
      <c r="I254" s="28">
        <v>751.57</v>
      </c>
      <c r="J254" s="14" t="s">
        <v>24</v>
      </c>
    </row>
    <row r="255" spans="1:10" hidden="1" outlineLevel="4" x14ac:dyDescent="0.25">
      <c r="A255" s="41">
        <v>1001565</v>
      </c>
      <c r="B255" s="14" t="s">
        <v>22</v>
      </c>
      <c r="C255" s="15">
        <v>25385</v>
      </c>
      <c r="D255" s="14" t="s">
        <v>460</v>
      </c>
      <c r="E255" s="14" t="s">
        <v>293</v>
      </c>
      <c r="F255" s="14" t="s">
        <v>460</v>
      </c>
      <c r="G255" s="28">
        <v>124</v>
      </c>
      <c r="H255" s="28">
        <v>-115.49</v>
      </c>
      <c r="I255" s="28">
        <v>8.51</v>
      </c>
      <c r="J255" s="14" t="s">
        <v>24</v>
      </c>
    </row>
    <row r="256" spans="1:10" hidden="1" outlineLevel="4" x14ac:dyDescent="0.25">
      <c r="A256" s="41">
        <v>1001566</v>
      </c>
      <c r="B256" s="14" t="s">
        <v>22</v>
      </c>
      <c r="C256" s="15">
        <v>25385</v>
      </c>
      <c r="D256" s="14" t="s">
        <v>461</v>
      </c>
      <c r="E256" s="14" t="s">
        <v>327</v>
      </c>
      <c r="F256" s="14" t="s">
        <v>461</v>
      </c>
      <c r="G256" s="28">
        <v>124</v>
      </c>
      <c r="H256" s="28">
        <v>-115.49</v>
      </c>
      <c r="I256" s="28">
        <v>8.51</v>
      </c>
      <c r="J256" s="14" t="s">
        <v>24</v>
      </c>
    </row>
    <row r="257" spans="1:10" hidden="1" outlineLevel="4" x14ac:dyDescent="0.25">
      <c r="A257" s="41">
        <v>1001567</v>
      </c>
      <c r="B257" s="14" t="s">
        <v>22</v>
      </c>
      <c r="C257" s="15">
        <v>25385</v>
      </c>
      <c r="D257" s="14" t="s">
        <v>462</v>
      </c>
      <c r="E257" s="14" t="s">
        <v>344</v>
      </c>
      <c r="F257" s="14" t="s">
        <v>462</v>
      </c>
      <c r="G257" s="28">
        <v>5</v>
      </c>
      <c r="H257" s="28">
        <v>-4.6500000000000004</v>
      </c>
      <c r="I257" s="28">
        <v>0.35</v>
      </c>
      <c r="J257" s="14" t="s">
        <v>24</v>
      </c>
    </row>
    <row r="258" spans="1:10" outlineLevel="4" x14ac:dyDescent="0.25">
      <c r="A258" s="47">
        <v>1001568</v>
      </c>
      <c r="B258" s="48" t="s">
        <v>22</v>
      </c>
      <c r="C258" s="49">
        <v>25385</v>
      </c>
      <c r="D258" s="48" t="s">
        <v>463</v>
      </c>
      <c r="E258" s="48" t="s">
        <v>291</v>
      </c>
      <c r="F258" s="48" t="s">
        <v>463</v>
      </c>
      <c r="G258" s="57">
        <v>137</v>
      </c>
      <c r="H258" s="57">
        <v>-127.56</v>
      </c>
      <c r="I258" s="57">
        <v>9.44</v>
      </c>
      <c r="J258" s="48" t="s">
        <v>24</v>
      </c>
    </row>
    <row r="259" spans="1:10" hidden="1" outlineLevel="4" x14ac:dyDescent="0.25">
      <c r="A259" s="41">
        <v>1001570</v>
      </c>
      <c r="B259" s="14" t="s">
        <v>22</v>
      </c>
      <c r="C259" s="15">
        <v>25385</v>
      </c>
      <c r="D259" s="14" t="s">
        <v>464</v>
      </c>
      <c r="E259" s="14" t="s">
        <v>327</v>
      </c>
      <c r="F259" s="14" t="s">
        <v>464</v>
      </c>
      <c r="G259" s="28">
        <v>139</v>
      </c>
      <c r="H259" s="28">
        <v>-129.44999999999999</v>
      </c>
      <c r="I259" s="28">
        <v>9.5500000000000007</v>
      </c>
      <c r="J259" s="14" t="s">
        <v>24</v>
      </c>
    </row>
    <row r="260" spans="1:10" hidden="1" outlineLevel="4" x14ac:dyDescent="0.25">
      <c r="A260" s="41">
        <v>1001571</v>
      </c>
      <c r="B260" s="14" t="s">
        <v>22</v>
      </c>
      <c r="C260" s="15">
        <v>25385</v>
      </c>
      <c r="D260" s="14" t="s">
        <v>465</v>
      </c>
      <c r="E260" s="14" t="s">
        <v>286</v>
      </c>
      <c r="F260" s="14" t="s">
        <v>465</v>
      </c>
      <c r="G260" s="28">
        <v>140</v>
      </c>
      <c r="H260" s="28">
        <v>-130.38</v>
      </c>
      <c r="I260" s="28">
        <v>9.6199999999999992</v>
      </c>
      <c r="J260" s="14" t="s">
        <v>24</v>
      </c>
    </row>
    <row r="261" spans="1:10" hidden="1" outlineLevel="4" x14ac:dyDescent="0.25">
      <c r="A261" s="41">
        <v>1001572</v>
      </c>
      <c r="B261" s="14" t="s">
        <v>22</v>
      </c>
      <c r="C261" s="15">
        <v>25385</v>
      </c>
      <c r="D261" s="14" t="s">
        <v>466</v>
      </c>
      <c r="E261" s="14" t="s">
        <v>293</v>
      </c>
      <c r="F261" s="14" t="s">
        <v>466</v>
      </c>
      <c r="G261" s="28">
        <v>175</v>
      </c>
      <c r="H261" s="28">
        <v>-163.02000000000001</v>
      </c>
      <c r="I261" s="28">
        <v>11.98</v>
      </c>
      <c r="J261" s="14" t="s">
        <v>24</v>
      </c>
    </row>
    <row r="262" spans="1:10" hidden="1" outlineLevel="4" x14ac:dyDescent="0.25">
      <c r="A262" s="41">
        <v>1001573</v>
      </c>
      <c r="B262" s="14" t="s">
        <v>22</v>
      </c>
      <c r="C262" s="15">
        <v>25385</v>
      </c>
      <c r="D262" s="14" t="s">
        <v>467</v>
      </c>
      <c r="E262" s="14" t="s">
        <v>293</v>
      </c>
      <c r="F262" s="14" t="s">
        <v>467</v>
      </c>
      <c r="G262" s="28">
        <v>178</v>
      </c>
      <c r="H262" s="28">
        <v>-165.77</v>
      </c>
      <c r="I262" s="28">
        <v>12.23</v>
      </c>
      <c r="J262" s="14" t="s">
        <v>24</v>
      </c>
    </row>
    <row r="263" spans="1:10" hidden="1" outlineLevel="4" x14ac:dyDescent="0.25">
      <c r="A263" s="41">
        <v>1001574</v>
      </c>
      <c r="B263" s="14" t="s">
        <v>22</v>
      </c>
      <c r="C263" s="15">
        <v>25385</v>
      </c>
      <c r="D263" s="14" t="s">
        <v>468</v>
      </c>
      <c r="E263" s="14" t="s">
        <v>286</v>
      </c>
      <c r="F263" s="14" t="s">
        <v>468</v>
      </c>
      <c r="G263" s="28">
        <v>227</v>
      </c>
      <c r="H263" s="28">
        <v>-211.38</v>
      </c>
      <c r="I263" s="28">
        <v>15.62</v>
      </c>
      <c r="J263" s="14" t="s">
        <v>24</v>
      </c>
    </row>
    <row r="264" spans="1:10" hidden="1" outlineLevel="4" x14ac:dyDescent="0.25">
      <c r="A264" s="41">
        <v>1001576</v>
      </c>
      <c r="B264" s="14" t="s">
        <v>22</v>
      </c>
      <c r="C264" s="15">
        <v>25385</v>
      </c>
      <c r="D264" s="14" t="s">
        <v>469</v>
      </c>
      <c r="E264" s="14" t="s">
        <v>286</v>
      </c>
      <c r="F264" s="14" t="s">
        <v>469</v>
      </c>
      <c r="G264" s="28">
        <v>10</v>
      </c>
      <c r="H264" s="28">
        <v>-9.31</v>
      </c>
      <c r="I264" s="28">
        <v>0.69</v>
      </c>
      <c r="J264" s="14" t="s">
        <v>24</v>
      </c>
    </row>
    <row r="265" spans="1:10" hidden="1" outlineLevel="4" x14ac:dyDescent="0.25">
      <c r="A265" s="41">
        <v>1001577</v>
      </c>
      <c r="B265" s="14" t="s">
        <v>22</v>
      </c>
      <c r="C265" s="15">
        <v>25385</v>
      </c>
      <c r="D265" s="14" t="s">
        <v>470</v>
      </c>
      <c r="E265" s="14" t="s">
        <v>286</v>
      </c>
      <c r="F265" s="14" t="s">
        <v>470</v>
      </c>
      <c r="G265" s="28">
        <v>122</v>
      </c>
      <c r="H265" s="28">
        <v>-113.6</v>
      </c>
      <c r="I265" s="28">
        <v>8.4</v>
      </c>
      <c r="J265" s="14" t="s">
        <v>24</v>
      </c>
    </row>
    <row r="266" spans="1:10" hidden="1" outlineLevel="4" x14ac:dyDescent="0.25">
      <c r="A266" s="41">
        <v>1001578</v>
      </c>
      <c r="B266" s="14" t="s">
        <v>22</v>
      </c>
      <c r="C266" s="15">
        <v>25385</v>
      </c>
      <c r="D266" s="14" t="s">
        <v>471</v>
      </c>
      <c r="E266" s="14" t="s">
        <v>286</v>
      </c>
      <c r="F266" s="14" t="s">
        <v>471</v>
      </c>
      <c r="G266" s="28">
        <v>534</v>
      </c>
      <c r="H266" s="28">
        <v>-497.29</v>
      </c>
      <c r="I266" s="28">
        <v>36.71</v>
      </c>
      <c r="J266" s="14" t="s">
        <v>24</v>
      </c>
    </row>
    <row r="267" spans="1:10" hidden="1" outlineLevel="4" x14ac:dyDescent="0.25">
      <c r="A267" s="41">
        <v>1001579</v>
      </c>
      <c r="B267" s="14" t="s">
        <v>22</v>
      </c>
      <c r="C267" s="15">
        <v>25385</v>
      </c>
      <c r="D267" s="14" t="s">
        <v>472</v>
      </c>
      <c r="E267" s="14" t="s">
        <v>286</v>
      </c>
      <c r="F267" s="14" t="s">
        <v>472</v>
      </c>
      <c r="G267" s="28">
        <v>699</v>
      </c>
      <c r="H267" s="28">
        <v>-650.91999999999996</v>
      </c>
      <c r="I267" s="28">
        <v>48.08</v>
      </c>
      <c r="J267" s="14" t="s">
        <v>24</v>
      </c>
    </row>
    <row r="268" spans="1:10" hidden="1" outlineLevel="4" x14ac:dyDescent="0.25">
      <c r="A268" s="41">
        <v>1001580</v>
      </c>
      <c r="B268" s="14" t="s">
        <v>22</v>
      </c>
      <c r="C268" s="15">
        <v>25385</v>
      </c>
      <c r="D268" s="14" t="s">
        <v>473</v>
      </c>
      <c r="E268" s="14" t="s">
        <v>286</v>
      </c>
      <c r="F268" s="14" t="s">
        <v>473</v>
      </c>
      <c r="G268" s="28">
        <v>792</v>
      </c>
      <c r="H268" s="28">
        <v>-737.51</v>
      </c>
      <c r="I268" s="28">
        <v>54.49</v>
      </c>
      <c r="J268" s="14" t="s">
        <v>24</v>
      </c>
    </row>
    <row r="269" spans="1:10" hidden="1" outlineLevel="4" x14ac:dyDescent="0.25">
      <c r="A269" s="41">
        <v>1001581</v>
      </c>
      <c r="B269" s="14" t="s">
        <v>22</v>
      </c>
      <c r="C269" s="15">
        <v>25385</v>
      </c>
      <c r="D269" s="14" t="s">
        <v>474</v>
      </c>
      <c r="E269" s="14" t="s">
        <v>286</v>
      </c>
      <c r="F269" s="14" t="s">
        <v>474</v>
      </c>
      <c r="G269" s="28">
        <v>1380</v>
      </c>
      <c r="H269" s="28">
        <v>-1285.1300000000001</v>
      </c>
      <c r="I269" s="28">
        <v>94.87</v>
      </c>
      <c r="J269" s="14" t="s">
        <v>24</v>
      </c>
    </row>
    <row r="270" spans="1:10" hidden="1" outlineLevel="4" x14ac:dyDescent="0.25">
      <c r="A270" s="41">
        <v>1001582</v>
      </c>
      <c r="B270" s="14" t="s">
        <v>22</v>
      </c>
      <c r="C270" s="15">
        <v>25385</v>
      </c>
      <c r="D270" s="14" t="s">
        <v>475</v>
      </c>
      <c r="E270" s="14" t="s">
        <v>286</v>
      </c>
      <c r="F270" s="14" t="s">
        <v>475</v>
      </c>
      <c r="G270" s="28">
        <v>2038</v>
      </c>
      <c r="H270" s="28">
        <v>-1897.85</v>
      </c>
      <c r="I270" s="28">
        <v>140.15</v>
      </c>
      <c r="J270" s="14" t="s">
        <v>24</v>
      </c>
    </row>
    <row r="271" spans="1:10" hidden="1" outlineLevel="4" x14ac:dyDescent="0.25">
      <c r="A271" s="41">
        <v>1001583</v>
      </c>
      <c r="B271" s="14" t="s">
        <v>22</v>
      </c>
      <c r="C271" s="15">
        <v>25385</v>
      </c>
      <c r="D271" s="14" t="s">
        <v>476</v>
      </c>
      <c r="E271" s="14" t="s">
        <v>327</v>
      </c>
      <c r="F271" s="14" t="s">
        <v>476</v>
      </c>
      <c r="G271" s="28">
        <v>2617</v>
      </c>
      <c r="H271" s="28">
        <v>-2437.0500000000002</v>
      </c>
      <c r="I271" s="28">
        <v>179.95</v>
      </c>
      <c r="J271" s="14" t="s">
        <v>24</v>
      </c>
    </row>
    <row r="272" spans="1:10" hidden="1" outlineLevel="4" x14ac:dyDescent="0.25">
      <c r="A272" s="41">
        <v>1001584</v>
      </c>
      <c r="B272" s="14" t="s">
        <v>22</v>
      </c>
      <c r="C272" s="15">
        <v>25385</v>
      </c>
      <c r="D272" s="14" t="s">
        <v>477</v>
      </c>
      <c r="E272" s="14" t="s">
        <v>327</v>
      </c>
      <c r="F272" s="14" t="s">
        <v>477</v>
      </c>
      <c r="G272" s="28">
        <v>2839</v>
      </c>
      <c r="H272" s="28">
        <v>-2643.79</v>
      </c>
      <c r="I272" s="28">
        <v>195.21</v>
      </c>
      <c r="J272" s="14" t="s">
        <v>24</v>
      </c>
    </row>
    <row r="273" spans="1:10" hidden="1" outlineLevel="4" x14ac:dyDescent="0.25">
      <c r="A273" s="41">
        <v>1001585</v>
      </c>
      <c r="B273" s="14" t="s">
        <v>22</v>
      </c>
      <c r="C273" s="15">
        <v>25385</v>
      </c>
      <c r="D273" s="14" t="s">
        <v>478</v>
      </c>
      <c r="E273" s="14" t="s">
        <v>293</v>
      </c>
      <c r="F273" s="14" t="s">
        <v>478</v>
      </c>
      <c r="G273" s="28">
        <v>3298</v>
      </c>
      <c r="H273" s="28">
        <v>-3071.2</v>
      </c>
      <c r="I273" s="28">
        <v>226.8</v>
      </c>
      <c r="J273" s="14" t="s">
        <v>24</v>
      </c>
    </row>
    <row r="274" spans="1:10" hidden="1" outlineLevel="4" x14ac:dyDescent="0.25">
      <c r="A274" s="41">
        <v>1001586</v>
      </c>
      <c r="B274" s="14" t="s">
        <v>22</v>
      </c>
      <c r="C274" s="15">
        <v>25385</v>
      </c>
      <c r="D274" s="14" t="s">
        <v>479</v>
      </c>
      <c r="E274" s="14" t="s">
        <v>286</v>
      </c>
      <c r="F274" s="14" t="s">
        <v>479</v>
      </c>
      <c r="G274" s="28">
        <v>3504</v>
      </c>
      <c r="H274" s="28">
        <v>-3263.03</v>
      </c>
      <c r="I274" s="28">
        <v>240.97</v>
      </c>
      <c r="J274" s="14" t="s">
        <v>24</v>
      </c>
    </row>
    <row r="275" spans="1:10" hidden="1" outlineLevel="4" x14ac:dyDescent="0.25">
      <c r="A275" s="41">
        <v>1001588</v>
      </c>
      <c r="B275" s="14" t="s">
        <v>22</v>
      </c>
      <c r="C275" s="15">
        <v>25385</v>
      </c>
      <c r="D275" s="14" t="s">
        <v>480</v>
      </c>
      <c r="E275" s="14" t="s">
        <v>286</v>
      </c>
      <c r="F275" s="14" t="s">
        <v>480</v>
      </c>
      <c r="G275" s="28">
        <v>3585</v>
      </c>
      <c r="H275" s="28">
        <v>-3338.5</v>
      </c>
      <c r="I275" s="28">
        <v>246.5</v>
      </c>
      <c r="J275" s="14" t="s">
        <v>24</v>
      </c>
    </row>
    <row r="276" spans="1:10" hidden="1" outlineLevel="4" x14ac:dyDescent="0.25">
      <c r="A276" s="41">
        <v>1001607</v>
      </c>
      <c r="B276" s="14" t="s">
        <v>22</v>
      </c>
      <c r="C276" s="15">
        <v>25385</v>
      </c>
      <c r="D276" s="14" t="s">
        <v>481</v>
      </c>
      <c r="E276" s="14" t="s">
        <v>286</v>
      </c>
      <c r="F276" s="14" t="s">
        <v>481</v>
      </c>
      <c r="G276" s="28">
        <v>305</v>
      </c>
      <c r="H276" s="28">
        <v>-284.02</v>
      </c>
      <c r="I276" s="28">
        <v>20.98</v>
      </c>
      <c r="J276" s="14" t="s">
        <v>24</v>
      </c>
    </row>
    <row r="277" spans="1:10" hidden="1" outlineLevel="4" x14ac:dyDescent="0.25">
      <c r="A277" s="41">
        <v>1001609</v>
      </c>
      <c r="B277" s="14" t="s">
        <v>22</v>
      </c>
      <c r="C277" s="15">
        <v>25385</v>
      </c>
      <c r="D277" s="14" t="s">
        <v>482</v>
      </c>
      <c r="E277" s="14" t="s">
        <v>324</v>
      </c>
      <c r="F277" s="14" t="s">
        <v>482</v>
      </c>
      <c r="G277" s="28">
        <v>122</v>
      </c>
      <c r="H277" s="28">
        <v>-113.6</v>
      </c>
      <c r="I277" s="28">
        <v>8.4</v>
      </c>
      <c r="J277" s="14" t="s">
        <v>24</v>
      </c>
    </row>
    <row r="278" spans="1:10" hidden="1" outlineLevel="4" x14ac:dyDescent="0.25">
      <c r="A278" s="41">
        <v>1001610</v>
      </c>
      <c r="B278" s="14" t="s">
        <v>22</v>
      </c>
      <c r="C278" s="15">
        <v>25385</v>
      </c>
      <c r="D278" s="14" t="s">
        <v>483</v>
      </c>
      <c r="E278" s="14" t="s">
        <v>324</v>
      </c>
      <c r="F278" s="14" t="s">
        <v>483</v>
      </c>
      <c r="G278" s="28">
        <v>147</v>
      </c>
      <c r="H278" s="28">
        <v>-136.91999999999999</v>
      </c>
      <c r="I278" s="28">
        <v>10.08</v>
      </c>
      <c r="J278" s="14" t="s">
        <v>24</v>
      </c>
    </row>
    <row r="279" spans="1:10" hidden="1" outlineLevel="4" x14ac:dyDescent="0.25">
      <c r="A279" s="41">
        <v>1001611</v>
      </c>
      <c r="B279" s="14" t="s">
        <v>22</v>
      </c>
      <c r="C279" s="15">
        <v>25385</v>
      </c>
      <c r="D279" s="14" t="s">
        <v>484</v>
      </c>
      <c r="E279" s="14" t="s">
        <v>324</v>
      </c>
      <c r="F279" s="14" t="s">
        <v>484</v>
      </c>
      <c r="G279" s="28">
        <v>766</v>
      </c>
      <c r="H279" s="28">
        <v>-713.32</v>
      </c>
      <c r="I279" s="28">
        <v>52.68</v>
      </c>
      <c r="J279" s="14" t="s">
        <v>24</v>
      </c>
    </row>
    <row r="280" spans="1:10" hidden="1" outlineLevel="4" x14ac:dyDescent="0.25">
      <c r="A280" s="41">
        <v>1001626</v>
      </c>
      <c r="B280" s="14" t="s">
        <v>22</v>
      </c>
      <c r="C280" s="15">
        <v>25750</v>
      </c>
      <c r="D280" s="14" t="s">
        <v>326</v>
      </c>
      <c r="E280" s="14" t="s">
        <v>286</v>
      </c>
      <c r="F280" s="14" t="s">
        <v>326</v>
      </c>
      <c r="G280" s="28">
        <v>-346106</v>
      </c>
      <c r="H280" s="28">
        <v>318152.67</v>
      </c>
      <c r="I280" s="28">
        <v>-27953.33</v>
      </c>
      <c r="J280" s="14" t="s">
        <v>24</v>
      </c>
    </row>
    <row r="281" spans="1:10" hidden="1" outlineLevel="4" x14ac:dyDescent="0.25">
      <c r="A281" s="41">
        <v>1001647</v>
      </c>
      <c r="B281" s="14" t="s">
        <v>22</v>
      </c>
      <c r="C281" s="15">
        <v>25750</v>
      </c>
      <c r="D281" s="14" t="s">
        <v>485</v>
      </c>
      <c r="E281" s="14" t="s">
        <v>286</v>
      </c>
      <c r="F281" s="14" t="s">
        <v>485</v>
      </c>
      <c r="G281" s="28">
        <v>33</v>
      </c>
      <c r="H281" s="28">
        <v>-30.33</v>
      </c>
      <c r="I281" s="28">
        <v>2.67</v>
      </c>
      <c r="J281" s="14" t="s">
        <v>24</v>
      </c>
    </row>
    <row r="282" spans="1:10" hidden="1" outlineLevel="4" x14ac:dyDescent="0.25">
      <c r="A282" s="41">
        <v>1001648</v>
      </c>
      <c r="B282" s="14" t="s">
        <v>22</v>
      </c>
      <c r="C282" s="15">
        <v>25750</v>
      </c>
      <c r="D282" s="14" t="s">
        <v>486</v>
      </c>
      <c r="E282" s="14" t="s">
        <v>487</v>
      </c>
      <c r="F282" s="14" t="s">
        <v>486</v>
      </c>
      <c r="G282" s="28">
        <v>1</v>
      </c>
      <c r="H282" s="28">
        <v>-0.93</v>
      </c>
      <c r="I282" s="28">
        <v>7.0000000000000007E-2</v>
      </c>
      <c r="J282" s="14" t="s">
        <v>24</v>
      </c>
    </row>
    <row r="283" spans="1:10" hidden="1" outlineLevel="4" x14ac:dyDescent="0.25">
      <c r="A283" s="41">
        <v>1001649</v>
      </c>
      <c r="B283" s="14" t="s">
        <v>22</v>
      </c>
      <c r="C283" s="15">
        <v>25750</v>
      </c>
      <c r="D283" s="14" t="s">
        <v>488</v>
      </c>
      <c r="E283" s="14" t="s">
        <v>364</v>
      </c>
      <c r="F283" s="14" t="s">
        <v>488</v>
      </c>
      <c r="G283" s="28">
        <v>86</v>
      </c>
      <c r="H283" s="28">
        <v>-79.08</v>
      </c>
      <c r="I283" s="28">
        <v>6.92</v>
      </c>
      <c r="J283" s="14" t="s">
        <v>24</v>
      </c>
    </row>
    <row r="284" spans="1:10" hidden="1" outlineLevel="4" x14ac:dyDescent="0.25">
      <c r="A284" s="41">
        <v>1001650</v>
      </c>
      <c r="B284" s="14" t="s">
        <v>22</v>
      </c>
      <c r="C284" s="15">
        <v>25750</v>
      </c>
      <c r="D284" s="14" t="s">
        <v>489</v>
      </c>
      <c r="E284" s="14" t="s">
        <v>286</v>
      </c>
      <c r="F284" s="14" t="s">
        <v>489</v>
      </c>
      <c r="G284" s="28">
        <v>165</v>
      </c>
      <c r="H284" s="28">
        <v>-151.66</v>
      </c>
      <c r="I284" s="28">
        <v>13.34</v>
      </c>
      <c r="J284" s="14" t="s">
        <v>24</v>
      </c>
    </row>
    <row r="285" spans="1:10" hidden="1" outlineLevel="4" x14ac:dyDescent="0.25">
      <c r="A285" s="41">
        <v>1001651</v>
      </c>
      <c r="B285" s="14" t="s">
        <v>22</v>
      </c>
      <c r="C285" s="15">
        <v>25750</v>
      </c>
      <c r="D285" s="14" t="s">
        <v>490</v>
      </c>
      <c r="E285" s="14" t="s">
        <v>280</v>
      </c>
      <c r="F285" s="14" t="s">
        <v>490</v>
      </c>
      <c r="G285" s="28">
        <v>176</v>
      </c>
      <c r="H285" s="28">
        <v>-161.77000000000001</v>
      </c>
      <c r="I285" s="28">
        <v>14.23</v>
      </c>
      <c r="J285" s="14" t="s">
        <v>24</v>
      </c>
    </row>
    <row r="286" spans="1:10" outlineLevel="4" x14ac:dyDescent="0.25">
      <c r="A286" s="47">
        <v>1001653</v>
      </c>
      <c r="B286" s="48" t="s">
        <v>22</v>
      </c>
      <c r="C286" s="49">
        <v>25750</v>
      </c>
      <c r="D286" s="48" t="s">
        <v>491</v>
      </c>
      <c r="E286" s="48" t="s">
        <v>291</v>
      </c>
      <c r="F286" s="48" t="s">
        <v>491</v>
      </c>
      <c r="G286" s="57">
        <v>252</v>
      </c>
      <c r="H286" s="57">
        <v>-231.67</v>
      </c>
      <c r="I286" s="57">
        <v>20.329999999999998</v>
      </c>
      <c r="J286" s="48" t="s">
        <v>24</v>
      </c>
    </row>
    <row r="287" spans="1:10" hidden="1" outlineLevel="4" x14ac:dyDescent="0.25">
      <c r="A287" s="41">
        <v>1001654</v>
      </c>
      <c r="B287" s="14" t="s">
        <v>22</v>
      </c>
      <c r="C287" s="15">
        <v>25750</v>
      </c>
      <c r="D287" s="14" t="s">
        <v>492</v>
      </c>
      <c r="E287" s="14" t="s">
        <v>286</v>
      </c>
      <c r="F287" s="14" t="s">
        <v>492</v>
      </c>
      <c r="G287" s="28">
        <v>253</v>
      </c>
      <c r="H287" s="28">
        <v>-232.55</v>
      </c>
      <c r="I287" s="28">
        <v>20.45</v>
      </c>
      <c r="J287" s="14" t="s">
        <v>24</v>
      </c>
    </row>
    <row r="288" spans="1:10" outlineLevel="4" x14ac:dyDescent="0.25">
      <c r="A288" s="47">
        <v>1001657</v>
      </c>
      <c r="B288" s="48" t="s">
        <v>22</v>
      </c>
      <c r="C288" s="49">
        <v>25750</v>
      </c>
      <c r="D288" s="48" t="s">
        <v>493</v>
      </c>
      <c r="E288" s="48" t="s">
        <v>291</v>
      </c>
      <c r="F288" s="48" t="s">
        <v>493</v>
      </c>
      <c r="G288" s="57">
        <v>385</v>
      </c>
      <c r="H288" s="57">
        <v>-353.93</v>
      </c>
      <c r="I288" s="57">
        <v>31.07</v>
      </c>
      <c r="J288" s="48" t="s">
        <v>24</v>
      </c>
    </row>
    <row r="289" spans="1:10" outlineLevel="4" x14ac:dyDescent="0.25">
      <c r="A289" s="47">
        <v>1001658</v>
      </c>
      <c r="B289" s="48" t="s">
        <v>22</v>
      </c>
      <c r="C289" s="49">
        <v>25750</v>
      </c>
      <c r="D289" s="48" t="s">
        <v>494</v>
      </c>
      <c r="E289" s="48" t="s">
        <v>291</v>
      </c>
      <c r="F289" s="48" t="s">
        <v>494</v>
      </c>
      <c r="G289" s="57">
        <v>388</v>
      </c>
      <c r="H289" s="57">
        <v>-356.65</v>
      </c>
      <c r="I289" s="57">
        <v>31.35</v>
      </c>
      <c r="J289" s="48" t="s">
        <v>24</v>
      </c>
    </row>
    <row r="290" spans="1:10" hidden="1" outlineLevel="4" x14ac:dyDescent="0.25">
      <c r="A290" s="41">
        <v>1001659</v>
      </c>
      <c r="B290" s="14" t="s">
        <v>22</v>
      </c>
      <c r="C290" s="15">
        <v>25750</v>
      </c>
      <c r="D290" s="14" t="s">
        <v>495</v>
      </c>
      <c r="E290" s="14" t="s">
        <v>286</v>
      </c>
      <c r="F290" s="14" t="s">
        <v>495</v>
      </c>
      <c r="G290" s="28">
        <v>392</v>
      </c>
      <c r="H290" s="28">
        <v>-360.32</v>
      </c>
      <c r="I290" s="28">
        <v>31.68</v>
      </c>
      <c r="J290" s="14" t="s">
        <v>24</v>
      </c>
    </row>
    <row r="291" spans="1:10" outlineLevel="4" x14ac:dyDescent="0.25">
      <c r="A291" s="47">
        <v>1001661</v>
      </c>
      <c r="B291" s="48" t="s">
        <v>22</v>
      </c>
      <c r="C291" s="49">
        <v>25750</v>
      </c>
      <c r="D291" s="48" t="s">
        <v>496</v>
      </c>
      <c r="E291" s="48" t="s">
        <v>291</v>
      </c>
      <c r="F291" s="48" t="s">
        <v>496</v>
      </c>
      <c r="G291" s="57">
        <v>465</v>
      </c>
      <c r="H291" s="57">
        <v>-427.43</v>
      </c>
      <c r="I291" s="57">
        <v>37.57</v>
      </c>
      <c r="J291" s="48" t="s">
        <v>24</v>
      </c>
    </row>
    <row r="292" spans="1:10" hidden="1" outlineLevel="4" x14ac:dyDescent="0.25">
      <c r="A292" s="41">
        <v>1001662</v>
      </c>
      <c r="B292" s="14" t="s">
        <v>22</v>
      </c>
      <c r="C292" s="15">
        <v>25750</v>
      </c>
      <c r="D292" s="14" t="s">
        <v>497</v>
      </c>
      <c r="E292" s="14" t="s">
        <v>286</v>
      </c>
      <c r="F292" s="14" t="s">
        <v>497</v>
      </c>
      <c r="G292" s="28">
        <v>24</v>
      </c>
      <c r="H292" s="28">
        <v>-22.08</v>
      </c>
      <c r="I292" s="28">
        <v>1.92</v>
      </c>
      <c r="J292" s="14" t="s">
        <v>24</v>
      </c>
    </row>
    <row r="293" spans="1:10" hidden="1" outlineLevel="4" x14ac:dyDescent="0.25">
      <c r="A293" s="41">
        <v>1001663</v>
      </c>
      <c r="B293" s="14" t="s">
        <v>22</v>
      </c>
      <c r="C293" s="15">
        <v>25750</v>
      </c>
      <c r="D293" s="14" t="s">
        <v>498</v>
      </c>
      <c r="E293" s="14" t="s">
        <v>286</v>
      </c>
      <c r="F293" s="14" t="s">
        <v>498</v>
      </c>
      <c r="G293" s="28">
        <v>4</v>
      </c>
      <c r="H293" s="28">
        <v>-3.66</v>
      </c>
      <c r="I293" s="28">
        <v>0.34</v>
      </c>
      <c r="J293" s="14" t="s">
        <v>24</v>
      </c>
    </row>
    <row r="294" spans="1:10" hidden="1" outlineLevel="4" x14ac:dyDescent="0.25">
      <c r="A294" s="41">
        <v>1001665</v>
      </c>
      <c r="B294" s="14" t="s">
        <v>22</v>
      </c>
      <c r="C294" s="15">
        <v>25750</v>
      </c>
      <c r="D294" s="14" t="s">
        <v>499</v>
      </c>
      <c r="E294" s="14" t="s">
        <v>286</v>
      </c>
      <c r="F294" s="14" t="s">
        <v>499</v>
      </c>
      <c r="G294" s="28">
        <v>558</v>
      </c>
      <c r="H294" s="28">
        <v>-512.96</v>
      </c>
      <c r="I294" s="28">
        <v>45.04</v>
      </c>
      <c r="J294" s="14" t="s">
        <v>24</v>
      </c>
    </row>
    <row r="295" spans="1:10" hidden="1" outlineLevel="4" x14ac:dyDescent="0.25">
      <c r="A295" s="41">
        <v>1001666</v>
      </c>
      <c r="B295" s="14" t="s">
        <v>22</v>
      </c>
      <c r="C295" s="15">
        <v>25750</v>
      </c>
      <c r="D295" s="14" t="s">
        <v>500</v>
      </c>
      <c r="E295" s="14" t="s">
        <v>286</v>
      </c>
      <c r="F295" s="14" t="s">
        <v>500</v>
      </c>
      <c r="G295" s="28">
        <v>641</v>
      </c>
      <c r="H295" s="28">
        <v>-589.26</v>
      </c>
      <c r="I295" s="28">
        <v>51.74</v>
      </c>
      <c r="J295" s="14" t="s">
        <v>24</v>
      </c>
    </row>
    <row r="296" spans="1:10" hidden="1" outlineLevel="4" x14ac:dyDescent="0.25">
      <c r="A296" s="41">
        <v>1001668</v>
      </c>
      <c r="B296" s="14" t="s">
        <v>22</v>
      </c>
      <c r="C296" s="15">
        <v>25750</v>
      </c>
      <c r="D296" s="14" t="s">
        <v>501</v>
      </c>
      <c r="E296" s="14" t="s">
        <v>286</v>
      </c>
      <c r="F296" s="14" t="s">
        <v>501</v>
      </c>
      <c r="G296" s="28">
        <v>668</v>
      </c>
      <c r="H296" s="28">
        <v>-614.07000000000005</v>
      </c>
      <c r="I296" s="28">
        <v>53.93</v>
      </c>
      <c r="J296" s="14" t="s">
        <v>24</v>
      </c>
    </row>
    <row r="297" spans="1:10" hidden="1" outlineLevel="4" x14ac:dyDescent="0.25">
      <c r="A297" s="41">
        <v>1001669</v>
      </c>
      <c r="B297" s="14" t="s">
        <v>22</v>
      </c>
      <c r="C297" s="15">
        <v>25750</v>
      </c>
      <c r="D297" s="14" t="s">
        <v>502</v>
      </c>
      <c r="E297" s="14" t="s">
        <v>293</v>
      </c>
      <c r="F297" s="14" t="s">
        <v>502</v>
      </c>
      <c r="G297" s="28">
        <v>670</v>
      </c>
      <c r="H297" s="28">
        <v>-615.86</v>
      </c>
      <c r="I297" s="28">
        <v>54.14</v>
      </c>
      <c r="J297" s="14" t="s">
        <v>24</v>
      </c>
    </row>
    <row r="298" spans="1:10" hidden="1" outlineLevel="4" x14ac:dyDescent="0.25">
      <c r="A298" s="41">
        <v>1001670</v>
      </c>
      <c r="B298" s="14" t="s">
        <v>22</v>
      </c>
      <c r="C298" s="15">
        <v>25750</v>
      </c>
      <c r="D298" s="14" t="s">
        <v>503</v>
      </c>
      <c r="E298" s="14" t="s">
        <v>286</v>
      </c>
      <c r="F298" s="14" t="s">
        <v>503</v>
      </c>
      <c r="G298" s="28">
        <v>703</v>
      </c>
      <c r="H298" s="28">
        <v>-646.19000000000005</v>
      </c>
      <c r="I298" s="28">
        <v>56.81</v>
      </c>
      <c r="J298" s="14" t="s">
        <v>24</v>
      </c>
    </row>
    <row r="299" spans="1:10" outlineLevel="4" x14ac:dyDescent="0.25">
      <c r="A299" s="47">
        <v>1001671</v>
      </c>
      <c r="B299" s="48" t="s">
        <v>22</v>
      </c>
      <c r="C299" s="49">
        <v>25750</v>
      </c>
      <c r="D299" s="48" t="s">
        <v>504</v>
      </c>
      <c r="E299" s="48" t="s">
        <v>291</v>
      </c>
      <c r="F299" s="48" t="s">
        <v>504</v>
      </c>
      <c r="G299" s="57">
        <v>789</v>
      </c>
      <c r="H299" s="57">
        <v>-725.29</v>
      </c>
      <c r="I299" s="57">
        <v>63.71</v>
      </c>
      <c r="J299" s="48" t="s">
        <v>24</v>
      </c>
    </row>
    <row r="300" spans="1:10" hidden="1" outlineLevel="4" x14ac:dyDescent="0.25">
      <c r="A300" s="41">
        <v>1001672</v>
      </c>
      <c r="B300" s="14" t="s">
        <v>22</v>
      </c>
      <c r="C300" s="15">
        <v>25750</v>
      </c>
      <c r="D300" s="14" t="s">
        <v>505</v>
      </c>
      <c r="E300" s="14" t="s">
        <v>286</v>
      </c>
      <c r="F300" s="14" t="s">
        <v>505</v>
      </c>
      <c r="G300" s="28">
        <v>6</v>
      </c>
      <c r="H300" s="28">
        <v>-5.52</v>
      </c>
      <c r="I300" s="28">
        <v>0.48</v>
      </c>
      <c r="J300" s="14" t="s">
        <v>24</v>
      </c>
    </row>
    <row r="301" spans="1:10" hidden="1" outlineLevel="4" x14ac:dyDescent="0.25">
      <c r="A301" s="41">
        <v>1001673</v>
      </c>
      <c r="B301" s="14" t="s">
        <v>22</v>
      </c>
      <c r="C301" s="15">
        <v>25750</v>
      </c>
      <c r="D301" s="14" t="s">
        <v>506</v>
      </c>
      <c r="E301" s="14" t="s">
        <v>286</v>
      </c>
      <c r="F301" s="14" t="s">
        <v>506</v>
      </c>
      <c r="G301" s="28">
        <v>924</v>
      </c>
      <c r="H301" s="28">
        <v>-849.39</v>
      </c>
      <c r="I301" s="28">
        <v>74.61</v>
      </c>
      <c r="J301" s="14" t="s">
        <v>24</v>
      </c>
    </row>
    <row r="302" spans="1:10" hidden="1" outlineLevel="4" x14ac:dyDescent="0.25">
      <c r="A302" s="41">
        <v>1001675</v>
      </c>
      <c r="B302" s="14" t="s">
        <v>22</v>
      </c>
      <c r="C302" s="15">
        <v>25750</v>
      </c>
      <c r="D302" s="14" t="s">
        <v>507</v>
      </c>
      <c r="E302" s="14" t="s">
        <v>364</v>
      </c>
      <c r="F302" s="14" t="s">
        <v>507</v>
      </c>
      <c r="G302" s="28">
        <v>1331</v>
      </c>
      <c r="H302" s="28">
        <v>-1223.48</v>
      </c>
      <c r="I302" s="28">
        <v>107.52</v>
      </c>
      <c r="J302" s="14" t="s">
        <v>24</v>
      </c>
    </row>
    <row r="303" spans="1:10" outlineLevel="4" x14ac:dyDescent="0.25">
      <c r="A303" s="47">
        <v>1001676</v>
      </c>
      <c r="B303" s="48" t="s">
        <v>22</v>
      </c>
      <c r="C303" s="49">
        <v>25750</v>
      </c>
      <c r="D303" s="48" t="s">
        <v>508</v>
      </c>
      <c r="E303" s="48" t="s">
        <v>291</v>
      </c>
      <c r="F303" s="48" t="s">
        <v>508</v>
      </c>
      <c r="G303" s="57">
        <v>1494</v>
      </c>
      <c r="H303" s="57">
        <v>-1373.33</v>
      </c>
      <c r="I303" s="57">
        <v>120.67</v>
      </c>
      <c r="J303" s="48" t="s">
        <v>24</v>
      </c>
    </row>
    <row r="304" spans="1:10" hidden="1" outlineLevel="4" x14ac:dyDescent="0.25">
      <c r="A304" s="41">
        <v>1001677</v>
      </c>
      <c r="B304" s="14" t="s">
        <v>22</v>
      </c>
      <c r="C304" s="15">
        <v>25750</v>
      </c>
      <c r="D304" s="14" t="s">
        <v>509</v>
      </c>
      <c r="E304" s="14" t="s">
        <v>286</v>
      </c>
      <c r="F304" s="14" t="s">
        <v>509</v>
      </c>
      <c r="G304" s="28">
        <v>1900</v>
      </c>
      <c r="H304" s="28">
        <v>-1746.54</v>
      </c>
      <c r="I304" s="28">
        <v>153.46</v>
      </c>
      <c r="J304" s="14" t="s">
        <v>24</v>
      </c>
    </row>
    <row r="305" spans="1:10" hidden="1" outlineLevel="4" x14ac:dyDescent="0.25">
      <c r="A305" s="41">
        <v>1001678</v>
      </c>
      <c r="B305" s="14" t="s">
        <v>22</v>
      </c>
      <c r="C305" s="15">
        <v>25750</v>
      </c>
      <c r="D305" s="14" t="s">
        <v>510</v>
      </c>
      <c r="E305" s="14" t="s">
        <v>286</v>
      </c>
      <c r="F305" s="14" t="s">
        <v>510</v>
      </c>
      <c r="G305" s="28">
        <v>1972</v>
      </c>
      <c r="H305" s="28">
        <v>-1812.73</v>
      </c>
      <c r="I305" s="28">
        <v>159.27000000000001</v>
      </c>
      <c r="J305" s="14" t="s">
        <v>24</v>
      </c>
    </row>
    <row r="306" spans="1:10" hidden="1" outlineLevel="4" x14ac:dyDescent="0.25">
      <c r="A306" s="41">
        <v>1001679</v>
      </c>
      <c r="B306" s="14" t="s">
        <v>22</v>
      </c>
      <c r="C306" s="15">
        <v>25750</v>
      </c>
      <c r="D306" s="14" t="s">
        <v>511</v>
      </c>
      <c r="E306" s="14" t="s">
        <v>286</v>
      </c>
      <c r="F306" s="14" t="s">
        <v>511</v>
      </c>
      <c r="G306" s="28">
        <v>167</v>
      </c>
      <c r="H306" s="28">
        <v>-153.52000000000001</v>
      </c>
      <c r="I306" s="28">
        <v>13.48</v>
      </c>
      <c r="J306" s="14" t="s">
        <v>24</v>
      </c>
    </row>
    <row r="307" spans="1:10" hidden="1" outlineLevel="4" x14ac:dyDescent="0.25">
      <c r="A307" s="41">
        <v>1001680</v>
      </c>
      <c r="B307" s="14" t="s">
        <v>22</v>
      </c>
      <c r="C307" s="15">
        <v>25750</v>
      </c>
      <c r="D307" s="14" t="s">
        <v>512</v>
      </c>
      <c r="E307" s="14" t="s">
        <v>286</v>
      </c>
      <c r="F307" s="14" t="s">
        <v>512</v>
      </c>
      <c r="G307" s="28">
        <v>2298</v>
      </c>
      <c r="H307" s="28">
        <v>-2112.38</v>
      </c>
      <c r="I307" s="28">
        <v>185.62</v>
      </c>
      <c r="J307" s="14" t="s">
        <v>24</v>
      </c>
    </row>
    <row r="308" spans="1:10" hidden="1" outlineLevel="4" x14ac:dyDescent="0.25">
      <c r="A308" s="41">
        <v>1001681</v>
      </c>
      <c r="B308" s="14" t="s">
        <v>22</v>
      </c>
      <c r="C308" s="15">
        <v>25750</v>
      </c>
      <c r="D308" s="14" t="s">
        <v>513</v>
      </c>
      <c r="E308" s="14" t="s">
        <v>293</v>
      </c>
      <c r="F308" s="14" t="s">
        <v>513</v>
      </c>
      <c r="G308" s="28">
        <v>2386</v>
      </c>
      <c r="H308" s="28">
        <v>-2193.33</v>
      </c>
      <c r="I308" s="28">
        <v>192.67</v>
      </c>
      <c r="J308" s="14" t="s">
        <v>24</v>
      </c>
    </row>
    <row r="309" spans="1:10" hidden="1" outlineLevel="4" x14ac:dyDescent="0.25">
      <c r="A309" s="41">
        <v>1001682</v>
      </c>
      <c r="B309" s="14" t="s">
        <v>22</v>
      </c>
      <c r="C309" s="15">
        <v>25750</v>
      </c>
      <c r="D309" s="14" t="s">
        <v>514</v>
      </c>
      <c r="E309" s="14" t="s">
        <v>286</v>
      </c>
      <c r="F309" s="14" t="s">
        <v>514</v>
      </c>
      <c r="G309" s="28">
        <v>2499</v>
      </c>
      <c r="H309" s="28">
        <v>-2297.16</v>
      </c>
      <c r="I309" s="28">
        <v>201.84</v>
      </c>
      <c r="J309" s="14" t="s">
        <v>24</v>
      </c>
    </row>
    <row r="310" spans="1:10" hidden="1" outlineLevel="4" x14ac:dyDescent="0.25">
      <c r="A310" s="41">
        <v>1001684</v>
      </c>
      <c r="B310" s="14" t="s">
        <v>22</v>
      </c>
      <c r="C310" s="15">
        <v>25750</v>
      </c>
      <c r="D310" s="14" t="s">
        <v>515</v>
      </c>
      <c r="E310" s="14" t="s">
        <v>321</v>
      </c>
      <c r="F310" s="14" t="s">
        <v>515</v>
      </c>
      <c r="G310" s="28">
        <v>2100</v>
      </c>
      <c r="H310" s="28">
        <v>-1930.39</v>
      </c>
      <c r="I310" s="28">
        <v>169.61</v>
      </c>
      <c r="J310" s="14" t="s">
        <v>24</v>
      </c>
    </row>
    <row r="311" spans="1:10" hidden="1" outlineLevel="4" x14ac:dyDescent="0.25">
      <c r="A311" s="41">
        <v>1001685</v>
      </c>
      <c r="B311" s="14" t="s">
        <v>22</v>
      </c>
      <c r="C311" s="15">
        <v>25750</v>
      </c>
      <c r="D311" s="14" t="s">
        <v>516</v>
      </c>
      <c r="E311" s="14" t="s">
        <v>286</v>
      </c>
      <c r="F311" s="14" t="s">
        <v>516</v>
      </c>
      <c r="G311" s="28">
        <v>5213</v>
      </c>
      <c r="H311" s="28">
        <v>-4791.9799999999996</v>
      </c>
      <c r="I311" s="28">
        <v>421.02</v>
      </c>
      <c r="J311" s="14" t="s">
        <v>24</v>
      </c>
    </row>
    <row r="312" spans="1:10" hidden="1" outlineLevel="4" x14ac:dyDescent="0.25">
      <c r="A312" s="41">
        <v>1001687</v>
      </c>
      <c r="B312" s="14" t="s">
        <v>22</v>
      </c>
      <c r="C312" s="15">
        <v>25750</v>
      </c>
      <c r="D312" s="14" t="s">
        <v>517</v>
      </c>
      <c r="E312" s="14" t="s">
        <v>286</v>
      </c>
      <c r="F312" s="14" t="s">
        <v>517</v>
      </c>
      <c r="G312" s="28">
        <v>16093</v>
      </c>
      <c r="H312" s="28">
        <v>-14793.23</v>
      </c>
      <c r="I312" s="28">
        <v>1299.77</v>
      </c>
      <c r="J312" s="14" t="s">
        <v>24</v>
      </c>
    </row>
    <row r="313" spans="1:10" hidden="1" outlineLevel="4" x14ac:dyDescent="0.25">
      <c r="A313" s="41">
        <v>1001688</v>
      </c>
      <c r="B313" s="14" t="s">
        <v>22</v>
      </c>
      <c r="C313" s="15">
        <v>25750</v>
      </c>
      <c r="D313" s="14" t="s">
        <v>518</v>
      </c>
      <c r="E313" s="14" t="s">
        <v>286</v>
      </c>
      <c r="F313" s="14" t="s">
        <v>518</v>
      </c>
      <c r="G313" s="28">
        <v>2275</v>
      </c>
      <c r="H313" s="28">
        <v>-2091.3200000000002</v>
      </c>
      <c r="I313" s="28">
        <v>183.68</v>
      </c>
      <c r="J313" s="14" t="s">
        <v>24</v>
      </c>
    </row>
    <row r="314" spans="1:10" hidden="1" outlineLevel="4" x14ac:dyDescent="0.25">
      <c r="A314" s="41">
        <v>1001689</v>
      </c>
      <c r="B314" s="14" t="s">
        <v>22</v>
      </c>
      <c r="C314" s="15">
        <v>25750</v>
      </c>
      <c r="D314" s="14" t="s">
        <v>519</v>
      </c>
      <c r="E314" s="14" t="s">
        <v>321</v>
      </c>
      <c r="F314" s="14" t="s">
        <v>519</v>
      </c>
      <c r="G314" s="28">
        <v>270753</v>
      </c>
      <c r="H314" s="28">
        <v>-248885.55</v>
      </c>
      <c r="I314" s="28">
        <v>21867.45</v>
      </c>
      <c r="J314" s="14" t="s">
        <v>24</v>
      </c>
    </row>
    <row r="315" spans="1:10" hidden="1" outlineLevel="4" x14ac:dyDescent="0.25">
      <c r="A315" s="41">
        <v>1001703</v>
      </c>
      <c r="B315" s="14" t="s">
        <v>22</v>
      </c>
      <c r="C315" s="15">
        <v>25750</v>
      </c>
      <c r="D315" s="14" t="s">
        <v>520</v>
      </c>
      <c r="E315" s="14" t="s">
        <v>321</v>
      </c>
      <c r="F315" s="14" t="s">
        <v>520</v>
      </c>
      <c r="G315" s="28">
        <v>2988</v>
      </c>
      <c r="H315" s="28">
        <v>-2746.67</v>
      </c>
      <c r="I315" s="28">
        <v>241.33</v>
      </c>
      <c r="J315" s="14" t="s">
        <v>24</v>
      </c>
    </row>
    <row r="316" spans="1:10" hidden="1" outlineLevel="4" x14ac:dyDescent="0.25">
      <c r="A316" s="41">
        <v>1001704</v>
      </c>
      <c r="B316" s="14" t="s">
        <v>22</v>
      </c>
      <c r="C316" s="15">
        <v>25750</v>
      </c>
      <c r="D316" s="14" t="s">
        <v>521</v>
      </c>
      <c r="E316" s="14" t="s">
        <v>321</v>
      </c>
      <c r="F316" s="14" t="s">
        <v>521</v>
      </c>
      <c r="G316" s="28">
        <v>18791</v>
      </c>
      <c r="H316" s="28">
        <v>-17273.37</v>
      </c>
      <c r="I316" s="28">
        <v>1517.63</v>
      </c>
      <c r="J316" s="14" t="s">
        <v>24</v>
      </c>
    </row>
    <row r="317" spans="1:10" hidden="1" outlineLevel="4" x14ac:dyDescent="0.25">
      <c r="A317" s="41">
        <v>1001705</v>
      </c>
      <c r="B317" s="14" t="s">
        <v>22</v>
      </c>
      <c r="C317" s="15">
        <v>25750</v>
      </c>
      <c r="D317" s="14" t="s">
        <v>522</v>
      </c>
      <c r="E317" s="14" t="s">
        <v>321</v>
      </c>
      <c r="F317" s="14" t="s">
        <v>522</v>
      </c>
      <c r="G317" s="28">
        <v>23197</v>
      </c>
      <c r="H317" s="28">
        <v>-21323.51</v>
      </c>
      <c r="I317" s="28">
        <v>1873.49</v>
      </c>
      <c r="J317" s="14" t="s">
        <v>24</v>
      </c>
    </row>
    <row r="318" spans="1:10" hidden="1" outlineLevel="4" x14ac:dyDescent="0.25">
      <c r="A318" s="41">
        <v>1001732</v>
      </c>
      <c r="B318" s="14" t="s">
        <v>22</v>
      </c>
      <c r="C318" s="15">
        <v>26115</v>
      </c>
      <c r="D318" s="14" t="s">
        <v>523</v>
      </c>
      <c r="E318" s="14" t="s">
        <v>286</v>
      </c>
      <c r="F318" s="14" t="s">
        <v>523</v>
      </c>
      <c r="G318" s="28">
        <v>-76350</v>
      </c>
      <c r="H318" s="28">
        <v>69238.259999999995</v>
      </c>
      <c r="I318" s="28">
        <v>-7111.74</v>
      </c>
      <c r="J318" s="14" t="s">
        <v>24</v>
      </c>
    </row>
    <row r="319" spans="1:10" hidden="1" outlineLevel="4" x14ac:dyDescent="0.25">
      <c r="A319" s="41">
        <v>1001733</v>
      </c>
      <c r="B319" s="14" t="s">
        <v>22</v>
      </c>
      <c r="C319" s="15">
        <v>26115</v>
      </c>
      <c r="D319" s="14" t="s">
        <v>524</v>
      </c>
      <c r="E319" s="14" t="s">
        <v>286</v>
      </c>
      <c r="F319" s="14" t="s">
        <v>524</v>
      </c>
      <c r="G319" s="28">
        <v>12</v>
      </c>
      <c r="H319" s="28">
        <v>-10.88</v>
      </c>
      <c r="I319" s="28">
        <v>1.1200000000000001</v>
      </c>
      <c r="J319" s="14" t="s">
        <v>24</v>
      </c>
    </row>
    <row r="320" spans="1:10" hidden="1" outlineLevel="4" x14ac:dyDescent="0.25">
      <c r="A320" s="41">
        <v>1001734</v>
      </c>
      <c r="B320" s="14" t="s">
        <v>22</v>
      </c>
      <c r="C320" s="15">
        <v>26115</v>
      </c>
      <c r="D320" s="14" t="s">
        <v>525</v>
      </c>
      <c r="E320" s="14" t="s">
        <v>286</v>
      </c>
      <c r="F320" s="14" t="s">
        <v>525</v>
      </c>
      <c r="G320" s="28">
        <v>82</v>
      </c>
      <c r="H320" s="28">
        <v>-74.34</v>
      </c>
      <c r="I320" s="28">
        <v>7.66</v>
      </c>
      <c r="J320" s="14" t="s">
        <v>24</v>
      </c>
    </row>
    <row r="321" spans="1:10" hidden="1" outlineLevel="4" x14ac:dyDescent="0.25">
      <c r="A321" s="41">
        <v>1001735</v>
      </c>
      <c r="B321" s="14" t="s">
        <v>22</v>
      </c>
      <c r="C321" s="15">
        <v>26115</v>
      </c>
      <c r="D321" s="14" t="s">
        <v>526</v>
      </c>
      <c r="E321" s="14" t="s">
        <v>286</v>
      </c>
      <c r="F321" s="14" t="s">
        <v>526</v>
      </c>
      <c r="G321" s="28">
        <v>87</v>
      </c>
      <c r="H321" s="28">
        <v>-78.89</v>
      </c>
      <c r="I321" s="28">
        <v>8.11</v>
      </c>
      <c r="J321" s="14" t="s">
        <v>24</v>
      </c>
    </row>
    <row r="322" spans="1:10" hidden="1" outlineLevel="4" x14ac:dyDescent="0.25">
      <c r="A322" s="41">
        <v>1001737</v>
      </c>
      <c r="B322" s="14" t="s">
        <v>22</v>
      </c>
      <c r="C322" s="15">
        <v>26115</v>
      </c>
      <c r="D322" s="14" t="s">
        <v>527</v>
      </c>
      <c r="E322" s="14" t="s">
        <v>280</v>
      </c>
      <c r="F322" s="14" t="s">
        <v>527</v>
      </c>
      <c r="G322" s="28">
        <v>145</v>
      </c>
      <c r="H322" s="28">
        <v>-131.51</v>
      </c>
      <c r="I322" s="28">
        <v>13.49</v>
      </c>
      <c r="J322" s="14" t="s">
        <v>24</v>
      </c>
    </row>
    <row r="323" spans="1:10" outlineLevel="4" x14ac:dyDescent="0.25">
      <c r="A323" s="47">
        <v>1001738</v>
      </c>
      <c r="B323" s="48" t="s">
        <v>22</v>
      </c>
      <c r="C323" s="49">
        <v>26115</v>
      </c>
      <c r="D323" s="48" t="s">
        <v>528</v>
      </c>
      <c r="E323" s="48" t="s">
        <v>291</v>
      </c>
      <c r="F323" s="48" t="s">
        <v>528</v>
      </c>
      <c r="G323" s="57">
        <v>227</v>
      </c>
      <c r="H323" s="57">
        <v>-205.84</v>
      </c>
      <c r="I323" s="57">
        <v>21.16</v>
      </c>
      <c r="J323" s="48" t="s">
        <v>24</v>
      </c>
    </row>
    <row r="324" spans="1:10" hidden="1" outlineLevel="4" x14ac:dyDescent="0.25">
      <c r="A324" s="41">
        <v>1001739</v>
      </c>
      <c r="B324" s="14" t="s">
        <v>22</v>
      </c>
      <c r="C324" s="15">
        <v>26115</v>
      </c>
      <c r="D324" s="14" t="s">
        <v>529</v>
      </c>
      <c r="E324" s="14" t="s">
        <v>286</v>
      </c>
      <c r="F324" s="14" t="s">
        <v>529</v>
      </c>
      <c r="G324" s="28">
        <v>33</v>
      </c>
      <c r="H324" s="28">
        <v>-29.93</v>
      </c>
      <c r="I324" s="28">
        <v>3.07</v>
      </c>
      <c r="J324" s="14" t="s">
        <v>24</v>
      </c>
    </row>
    <row r="325" spans="1:10" hidden="1" outlineLevel="4" x14ac:dyDescent="0.25">
      <c r="A325" s="41">
        <v>1001740</v>
      </c>
      <c r="B325" s="14" t="s">
        <v>22</v>
      </c>
      <c r="C325" s="15">
        <v>26115</v>
      </c>
      <c r="D325" s="14" t="s">
        <v>530</v>
      </c>
      <c r="E325" s="14" t="s">
        <v>286</v>
      </c>
      <c r="F325" s="14" t="s">
        <v>530</v>
      </c>
      <c r="G325" s="28">
        <v>330</v>
      </c>
      <c r="H325" s="28">
        <v>-299.29000000000002</v>
      </c>
      <c r="I325" s="28">
        <v>30.71</v>
      </c>
      <c r="J325" s="14" t="s">
        <v>24</v>
      </c>
    </row>
    <row r="326" spans="1:10" hidden="1" outlineLevel="4" x14ac:dyDescent="0.25">
      <c r="A326" s="41">
        <v>1001741</v>
      </c>
      <c r="B326" s="14" t="s">
        <v>22</v>
      </c>
      <c r="C326" s="15">
        <v>26115</v>
      </c>
      <c r="D326" s="14" t="s">
        <v>531</v>
      </c>
      <c r="E326" s="14" t="s">
        <v>293</v>
      </c>
      <c r="F326" s="14" t="s">
        <v>531</v>
      </c>
      <c r="G326" s="28">
        <v>26</v>
      </c>
      <c r="H326" s="28">
        <v>-23.56</v>
      </c>
      <c r="I326" s="28">
        <v>2.44</v>
      </c>
      <c r="J326" s="14" t="s">
        <v>24</v>
      </c>
    </row>
    <row r="327" spans="1:10" hidden="1" outlineLevel="4" x14ac:dyDescent="0.25">
      <c r="A327" s="41">
        <v>1001742</v>
      </c>
      <c r="B327" s="14" t="s">
        <v>22</v>
      </c>
      <c r="C327" s="15">
        <v>26115</v>
      </c>
      <c r="D327" s="14" t="s">
        <v>532</v>
      </c>
      <c r="E327" s="14" t="s">
        <v>286</v>
      </c>
      <c r="F327" s="14" t="s">
        <v>532</v>
      </c>
      <c r="G327" s="28">
        <v>387</v>
      </c>
      <c r="H327" s="28">
        <v>-350.94</v>
      </c>
      <c r="I327" s="28">
        <v>36.06</v>
      </c>
      <c r="J327" s="14" t="s">
        <v>24</v>
      </c>
    </row>
    <row r="328" spans="1:10" hidden="1" outlineLevel="4" x14ac:dyDescent="0.25">
      <c r="A328" s="41">
        <v>1001743</v>
      </c>
      <c r="B328" s="14" t="s">
        <v>22</v>
      </c>
      <c r="C328" s="15">
        <v>26115</v>
      </c>
      <c r="D328" s="14" t="s">
        <v>533</v>
      </c>
      <c r="E328" s="14" t="s">
        <v>286</v>
      </c>
      <c r="F328" s="14" t="s">
        <v>533</v>
      </c>
      <c r="G328" s="28">
        <v>16</v>
      </c>
      <c r="H328" s="28">
        <v>-14.5</v>
      </c>
      <c r="I328" s="28">
        <v>1.5</v>
      </c>
      <c r="J328" s="14" t="s">
        <v>24</v>
      </c>
    </row>
    <row r="329" spans="1:10" hidden="1" outlineLevel="4" x14ac:dyDescent="0.25">
      <c r="A329" s="41">
        <v>1001744</v>
      </c>
      <c r="B329" s="14" t="s">
        <v>22</v>
      </c>
      <c r="C329" s="15">
        <v>26115</v>
      </c>
      <c r="D329" s="14" t="s">
        <v>534</v>
      </c>
      <c r="E329" s="14" t="s">
        <v>286</v>
      </c>
      <c r="F329" s="14" t="s">
        <v>534</v>
      </c>
      <c r="G329" s="28">
        <v>606</v>
      </c>
      <c r="H329" s="28">
        <v>-549.55999999999995</v>
      </c>
      <c r="I329" s="28">
        <v>56.44</v>
      </c>
      <c r="J329" s="14" t="s">
        <v>24</v>
      </c>
    </row>
    <row r="330" spans="1:10" hidden="1" outlineLevel="4" x14ac:dyDescent="0.25">
      <c r="A330" s="41">
        <v>1001745</v>
      </c>
      <c r="B330" s="14" t="s">
        <v>22</v>
      </c>
      <c r="C330" s="15">
        <v>26115</v>
      </c>
      <c r="D330" s="14" t="s">
        <v>535</v>
      </c>
      <c r="E330" s="14" t="s">
        <v>286</v>
      </c>
      <c r="F330" s="14" t="s">
        <v>535</v>
      </c>
      <c r="G330" s="28">
        <v>17</v>
      </c>
      <c r="H330" s="28">
        <v>-15.42</v>
      </c>
      <c r="I330" s="28">
        <v>1.58</v>
      </c>
      <c r="J330" s="14" t="s">
        <v>24</v>
      </c>
    </row>
    <row r="331" spans="1:10" hidden="1" outlineLevel="4" x14ac:dyDescent="0.25">
      <c r="A331" s="41">
        <v>1001746</v>
      </c>
      <c r="B331" s="14" t="s">
        <v>22</v>
      </c>
      <c r="C331" s="15">
        <v>26115</v>
      </c>
      <c r="D331" s="14" t="s">
        <v>536</v>
      </c>
      <c r="E331" s="14" t="s">
        <v>435</v>
      </c>
      <c r="F331" s="14" t="s">
        <v>536</v>
      </c>
      <c r="G331" s="28">
        <v>717</v>
      </c>
      <c r="H331" s="28">
        <v>-650.22</v>
      </c>
      <c r="I331" s="28">
        <v>66.78</v>
      </c>
      <c r="J331" s="14" t="s">
        <v>24</v>
      </c>
    </row>
    <row r="332" spans="1:10" hidden="1" outlineLevel="4" x14ac:dyDescent="0.25">
      <c r="A332" s="41">
        <v>1001748</v>
      </c>
      <c r="B332" s="14" t="s">
        <v>22</v>
      </c>
      <c r="C332" s="15">
        <v>26115</v>
      </c>
      <c r="D332" s="14" t="s">
        <v>536</v>
      </c>
      <c r="E332" s="14" t="s">
        <v>316</v>
      </c>
      <c r="F332" s="14" t="s">
        <v>536</v>
      </c>
      <c r="G332" s="28">
        <v>723</v>
      </c>
      <c r="H332" s="28">
        <v>-655.67</v>
      </c>
      <c r="I332" s="28">
        <v>67.33</v>
      </c>
      <c r="J332" s="14" t="s">
        <v>24</v>
      </c>
    </row>
    <row r="333" spans="1:10" hidden="1" outlineLevel="4" x14ac:dyDescent="0.25">
      <c r="A333" s="41">
        <v>1001749</v>
      </c>
      <c r="B333" s="14" t="s">
        <v>22</v>
      </c>
      <c r="C333" s="15">
        <v>26115</v>
      </c>
      <c r="D333" s="14" t="s">
        <v>535</v>
      </c>
      <c r="E333" s="14" t="s">
        <v>364</v>
      </c>
      <c r="F333" s="14" t="s">
        <v>535</v>
      </c>
      <c r="G333" s="28">
        <v>753</v>
      </c>
      <c r="H333" s="28">
        <v>-682.83</v>
      </c>
      <c r="I333" s="28">
        <v>70.17</v>
      </c>
      <c r="J333" s="14" t="s">
        <v>24</v>
      </c>
    </row>
    <row r="334" spans="1:10" hidden="1" outlineLevel="4" x14ac:dyDescent="0.25">
      <c r="A334" s="41">
        <v>1001750</v>
      </c>
      <c r="B334" s="14" t="s">
        <v>22</v>
      </c>
      <c r="C334" s="15">
        <v>26115</v>
      </c>
      <c r="D334" s="14" t="s">
        <v>537</v>
      </c>
      <c r="E334" s="14" t="s">
        <v>286</v>
      </c>
      <c r="F334" s="14" t="s">
        <v>537</v>
      </c>
      <c r="G334" s="28">
        <v>865</v>
      </c>
      <c r="H334" s="28">
        <v>-784.42</v>
      </c>
      <c r="I334" s="28">
        <v>80.58</v>
      </c>
      <c r="J334" s="14" t="s">
        <v>24</v>
      </c>
    </row>
    <row r="335" spans="1:10" hidden="1" outlineLevel="4" x14ac:dyDescent="0.25">
      <c r="A335" s="41">
        <v>1001751</v>
      </c>
      <c r="B335" s="14" t="s">
        <v>22</v>
      </c>
      <c r="C335" s="15">
        <v>26115</v>
      </c>
      <c r="D335" s="14" t="s">
        <v>538</v>
      </c>
      <c r="E335" s="14" t="s">
        <v>316</v>
      </c>
      <c r="F335" s="14" t="s">
        <v>538</v>
      </c>
      <c r="G335" s="28">
        <v>949</v>
      </c>
      <c r="H335" s="28">
        <v>-860.6</v>
      </c>
      <c r="I335" s="28">
        <v>88.4</v>
      </c>
      <c r="J335" s="14" t="s">
        <v>24</v>
      </c>
    </row>
    <row r="336" spans="1:10" hidden="1" outlineLevel="4" x14ac:dyDescent="0.25">
      <c r="A336" s="41">
        <v>1001752</v>
      </c>
      <c r="B336" s="14" t="s">
        <v>22</v>
      </c>
      <c r="C336" s="15">
        <v>26115</v>
      </c>
      <c r="D336" s="14" t="s">
        <v>539</v>
      </c>
      <c r="E336" s="14" t="s">
        <v>286</v>
      </c>
      <c r="F336" s="14" t="s">
        <v>539</v>
      </c>
      <c r="G336" s="28">
        <v>1049</v>
      </c>
      <c r="H336" s="28">
        <v>-951.28</v>
      </c>
      <c r="I336" s="28">
        <v>97.72</v>
      </c>
      <c r="J336" s="14" t="s">
        <v>24</v>
      </c>
    </row>
    <row r="337" spans="1:10" hidden="1" outlineLevel="4" x14ac:dyDescent="0.25">
      <c r="A337" s="41">
        <v>1001753</v>
      </c>
      <c r="B337" s="14" t="s">
        <v>22</v>
      </c>
      <c r="C337" s="15">
        <v>26115</v>
      </c>
      <c r="D337" s="14" t="s">
        <v>540</v>
      </c>
      <c r="E337" s="14" t="s">
        <v>286</v>
      </c>
      <c r="F337" s="14" t="s">
        <v>540</v>
      </c>
      <c r="G337" s="28">
        <v>1090</v>
      </c>
      <c r="H337" s="28">
        <v>-988.48</v>
      </c>
      <c r="I337" s="28">
        <v>101.52</v>
      </c>
      <c r="J337" s="14" t="s">
        <v>24</v>
      </c>
    </row>
    <row r="338" spans="1:10" hidden="1" outlineLevel="4" x14ac:dyDescent="0.25">
      <c r="A338" s="41">
        <v>1001754</v>
      </c>
      <c r="B338" s="14" t="s">
        <v>22</v>
      </c>
      <c r="C338" s="15">
        <v>26115</v>
      </c>
      <c r="D338" s="14" t="s">
        <v>541</v>
      </c>
      <c r="E338" s="14" t="s">
        <v>286</v>
      </c>
      <c r="F338" s="14" t="s">
        <v>541</v>
      </c>
      <c r="G338" s="28">
        <v>1127</v>
      </c>
      <c r="H338" s="28">
        <v>-1022.01</v>
      </c>
      <c r="I338" s="28">
        <v>104.99</v>
      </c>
      <c r="J338" s="14" t="s">
        <v>24</v>
      </c>
    </row>
    <row r="339" spans="1:10" hidden="1" outlineLevel="4" x14ac:dyDescent="0.25">
      <c r="A339" s="41">
        <v>1001755</v>
      </c>
      <c r="B339" s="14" t="s">
        <v>22</v>
      </c>
      <c r="C339" s="15">
        <v>26115</v>
      </c>
      <c r="D339" s="14" t="s">
        <v>542</v>
      </c>
      <c r="E339" s="14" t="s">
        <v>286</v>
      </c>
      <c r="F339" s="14" t="s">
        <v>542</v>
      </c>
      <c r="G339" s="28">
        <v>176</v>
      </c>
      <c r="H339" s="28">
        <v>-159.6</v>
      </c>
      <c r="I339" s="28">
        <v>16.399999999999999</v>
      </c>
      <c r="J339" s="14" t="s">
        <v>24</v>
      </c>
    </row>
    <row r="340" spans="1:10" hidden="1" outlineLevel="4" x14ac:dyDescent="0.25">
      <c r="A340" s="41">
        <v>1001756</v>
      </c>
      <c r="B340" s="14" t="s">
        <v>22</v>
      </c>
      <c r="C340" s="15">
        <v>26115</v>
      </c>
      <c r="D340" s="14" t="s">
        <v>543</v>
      </c>
      <c r="E340" s="14" t="s">
        <v>293</v>
      </c>
      <c r="F340" s="14" t="s">
        <v>543</v>
      </c>
      <c r="G340" s="28">
        <v>1458</v>
      </c>
      <c r="H340" s="28">
        <v>-1322.21</v>
      </c>
      <c r="I340" s="28">
        <v>135.79</v>
      </c>
      <c r="J340" s="14" t="s">
        <v>24</v>
      </c>
    </row>
    <row r="341" spans="1:10" hidden="1" outlineLevel="4" x14ac:dyDescent="0.25">
      <c r="A341" s="41">
        <v>1001757</v>
      </c>
      <c r="B341" s="14" t="s">
        <v>22</v>
      </c>
      <c r="C341" s="15">
        <v>26115</v>
      </c>
      <c r="D341" s="14" t="s">
        <v>544</v>
      </c>
      <c r="E341" s="14" t="s">
        <v>293</v>
      </c>
      <c r="F341" s="14" t="s">
        <v>544</v>
      </c>
      <c r="G341" s="28">
        <v>1685</v>
      </c>
      <c r="H341" s="28">
        <v>-1528.07</v>
      </c>
      <c r="I341" s="28">
        <v>156.93</v>
      </c>
      <c r="J341" s="14" t="s">
        <v>24</v>
      </c>
    </row>
    <row r="342" spans="1:10" outlineLevel="4" x14ac:dyDescent="0.25">
      <c r="A342" s="47">
        <v>1001758</v>
      </c>
      <c r="B342" s="48" t="s">
        <v>22</v>
      </c>
      <c r="C342" s="49">
        <v>26115</v>
      </c>
      <c r="D342" s="48" t="s">
        <v>545</v>
      </c>
      <c r="E342" s="48" t="s">
        <v>291</v>
      </c>
      <c r="F342" s="48" t="s">
        <v>545</v>
      </c>
      <c r="G342" s="57">
        <v>2884</v>
      </c>
      <c r="H342" s="57">
        <v>-2615.37</v>
      </c>
      <c r="I342" s="57">
        <v>268.63</v>
      </c>
      <c r="J342" s="48" t="s">
        <v>24</v>
      </c>
    </row>
    <row r="343" spans="1:10" hidden="1" outlineLevel="4" x14ac:dyDescent="0.25">
      <c r="A343" s="41">
        <v>1001759</v>
      </c>
      <c r="B343" s="14" t="s">
        <v>22</v>
      </c>
      <c r="C343" s="15">
        <v>26115</v>
      </c>
      <c r="D343" s="14" t="s">
        <v>546</v>
      </c>
      <c r="E343" s="14" t="s">
        <v>327</v>
      </c>
      <c r="F343" s="14" t="s">
        <v>546</v>
      </c>
      <c r="G343" s="28">
        <v>3123</v>
      </c>
      <c r="H343" s="28">
        <v>-2832.12</v>
      </c>
      <c r="I343" s="28">
        <v>290.88</v>
      </c>
      <c r="J343" s="14" t="s">
        <v>24</v>
      </c>
    </row>
    <row r="344" spans="1:10" hidden="1" outlineLevel="4" x14ac:dyDescent="0.25">
      <c r="A344" s="41">
        <v>1001760</v>
      </c>
      <c r="B344" s="14" t="s">
        <v>22</v>
      </c>
      <c r="C344" s="15">
        <v>26115</v>
      </c>
      <c r="D344" s="14" t="s">
        <v>547</v>
      </c>
      <c r="E344" s="14" t="s">
        <v>364</v>
      </c>
      <c r="F344" s="14" t="s">
        <v>547</v>
      </c>
      <c r="G344" s="28">
        <v>3332</v>
      </c>
      <c r="H344" s="28">
        <v>-3021.63</v>
      </c>
      <c r="I344" s="28">
        <v>310.37</v>
      </c>
      <c r="J344" s="14" t="s">
        <v>24</v>
      </c>
    </row>
    <row r="345" spans="1:10" hidden="1" outlineLevel="4" x14ac:dyDescent="0.25">
      <c r="A345" s="41">
        <v>1001761</v>
      </c>
      <c r="B345" s="14" t="s">
        <v>22</v>
      </c>
      <c r="C345" s="15">
        <v>26115</v>
      </c>
      <c r="D345" s="14" t="s">
        <v>548</v>
      </c>
      <c r="E345" s="14" t="s">
        <v>293</v>
      </c>
      <c r="F345" s="14" t="s">
        <v>548</v>
      </c>
      <c r="G345" s="28">
        <v>3795</v>
      </c>
      <c r="H345" s="28">
        <v>-3441.51</v>
      </c>
      <c r="I345" s="28">
        <v>353.49</v>
      </c>
      <c r="J345" s="14" t="s">
        <v>24</v>
      </c>
    </row>
    <row r="346" spans="1:10" hidden="1" outlineLevel="4" x14ac:dyDescent="0.25">
      <c r="A346" s="41">
        <v>1001764</v>
      </c>
      <c r="B346" s="14" t="s">
        <v>22</v>
      </c>
      <c r="C346" s="15">
        <v>26115</v>
      </c>
      <c r="D346" s="14" t="s">
        <v>549</v>
      </c>
      <c r="E346" s="14" t="s">
        <v>286</v>
      </c>
      <c r="F346" s="14" t="s">
        <v>549</v>
      </c>
      <c r="G346" s="28">
        <v>73247</v>
      </c>
      <c r="H346" s="28">
        <v>-66424.289999999994</v>
      </c>
      <c r="I346" s="28">
        <v>6822.71</v>
      </c>
      <c r="J346" s="14" t="s">
        <v>24</v>
      </c>
    </row>
    <row r="347" spans="1:10" hidden="1" outlineLevel="4" x14ac:dyDescent="0.25">
      <c r="A347" s="41">
        <v>1001793</v>
      </c>
      <c r="B347" s="14" t="s">
        <v>22</v>
      </c>
      <c r="C347" s="15">
        <v>26481</v>
      </c>
      <c r="D347" s="14" t="s">
        <v>550</v>
      </c>
      <c r="E347" s="14" t="s">
        <v>286</v>
      </c>
      <c r="F347" s="14" t="s">
        <v>550</v>
      </c>
      <c r="G347" s="28">
        <v>86</v>
      </c>
      <c r="H347" s="28">
        <v>-76.91</v>
      </c>
      <c r="I347" s="28">
        <v>9.09</v>
      </c>
      <c r="J347" s="14" t="s">
        <v>24</v>
      </c>
    </row>
    <row r="348" spans="1:10" hidden="1" outlineLevel="4" x14ac:dyDescent="0.25">
      <c r="A348" s="41">
        <v>1001794</v>
      </c>
      <c r="B348" s="14" t="s">
        <v>22</v>
      </c>
      <c r="C348" s="15">
        <v>26481</v>
      </c>
      <c r="D348" s="14" t="s">
        <v>551</v>
      </c>
      <c r="E348" s="14" t="s">
        <v>364</v>
      </c>
      <c r="F348" s="14" t="s">
        <v>551</v>
      </c>
      <c r="G348" s="28">
        <v>147</v>
      </c>
      <c r="H348" s="28">
        <v>-131.46</v>
      </c>
      <c r="I348" s="28">
        <v>15.54</v>
      </c>
      <c r="J348" s="14" t="s">
        <v>24</v>
      </c>
    </row>
    <row r="349" spans="1:10" hidden="1" outlineLevel="4" x14ac:dyDescent="0.25">
      <c r="A349" s="41">
        <v>1001795</v>
      </c>
      <c r="B349" s="14" t="s">
        <v>22</v>
      </c>
      <c r="C349" s="15">
        <v>26481</v>
      </c>
      <c r="D349" s="14" t="s">
        <v>552</v>
      </c>
      <c r="E349" s="14" t="s">
        <v>553</v>
      </c>
      <c r="F349" s="14" t="s">
        <v>552</v>
      </c>
      <c r="G349" s="28">
        <v>13</v>
      </c>
      <c r="H349" s="28">
        <v>-11.65</v>
      </c>
      <c r="I349" s="28">
        <v>1.35</v>
      </c>
      <c r="J349" s="14" t="s">
        <v>24</v>
      </c>
    </row>
    <row r="350" spans="1:10" hidden="1" outlineLevel="4" x14ac:dyDescent="0.25">
      <c r="A350" s="41">
        <v>1001797</v>
      </c>
      <c r="B350" s="14" t="s">
        <v>22</v>
      </c>
      <c r="C350" s="15">
        <v>26481</v>
      </c>
      <c r="D350" s="14" t="s">
        <v>554</v>
      </c>
      <c r="E350" s="14" t="s">
        <v>286</v>
      </c>
      <c r="F350" s="14" t="s">
        <v>554</v>
      </c>
      <c r="G350" s="28">
        <v>244</v>
      </c>
      <c r="H350" s="28">
        <v>-218.17</v>
      </c>
      <c r="I350" s="28">
        <v>25.83</v>
      </c>
      <c r="J350" s="14" t="s">
        <v>24</v>
      </c>
    </row>
    <row r="351" spans="1:10" hidden="1" outlineLevel="4" x14ac:dyDescent="0.25">
      <c r="A351" s="41">
        <v>1001798</v>
      </c>
      <c r="B351" s="14" t="s">
        <v>22</v>
      </c>
      <c r="C351" s="15">
        <v>26481</v>
      </c>
      <c r="D351" s="14" t="s">
        <v>555</v>
      </c>
      <c r="E351" s="14" t="s">
        <v>286</v>
      </c>
      <c r="F351" s="14" t="s">
        <v>555</v>
      </c>
      <c r="G351" s="28">
        <v>245</v>
      </c>
      <c r="H351" s="28">
        <v>-219.06</v>
      </c>
      <c r="I351" s="28">
        <v>25.94</v>
      </c>
      <c r="J351" s="14" t="s">
        <v>24</v>
      </c>
    </row>
    <row r="352" spans="1:10" hidden="1" outlineLevel="4" x14ac:dyDescent="0.25">
      <c r="A352" s="41">
        <v>1001800</v>
      </c>
      <c r="B352" s="14" t="s">
        <v>22</v>
      </c>
      <c r="C352" s="15">
        <v>26481</v>
      </c>
      <c r="D352" s="14" t="s">
        <v>556</v>
      </c>
      <c r="E352" s="14" t="s">
        <v>280</v>
      </c>
      <c r="F352" s="14" t="s">
        <v>556</v>
      </c>
      <c r="G352" s="28">
        <v>324</v>
      </c>
      <c r="H352" s="28">
        <v>-289.7</v>
      </c>
      <c r="I352" s="28">
        <v>34.299999999999997</v>
      </c>
      <c r="J352" s="14" t="s">
        <v>24</v>
      </c>
    </row>
    <row r="353" spans="1:10" hidden="1" outlineLevel="4" x14ac:dyDescent="0.25">
      <c r="A353" s="41">
        <v>1001801</v>
      </c>
      <c r="B353" s="14" t="s">
        <v>22</v>
      </c>
      <c r="C353" s="15">
        <v>26481</v>
      </c>
      <c r="D353" s="14" t="s">
        <v>557</v>
      </c>
      <c r="E353" s="14" t="s">
        <v>293</v>
      </c>
      <c r="F353" s="14" t="s">
        <v>557</v>
      </c>
      <c r="G353" s="28">
        <v>325</v>
      </c>
      <c r="H353" s="28">
        <v>-290.63</v>
      </c>
      <c r="I353" s="28">
        <v>34.369999999999997</v>
      </c>
      <c r="J353" s="14" t="s">
        <v>24</v>
      </c>
    </row>
    <row r="354" spans="1:10" hidden="1" outlineLevel="4" x14ac:dyDescent="0.25">
      <c r="A354" s="41">
        <v>1001802</v>
      </c>
      <c r="B354" s="14" t="s">
        <v>22</v>
      </c>
      <c r="C354" s="15">
        <v>26481</v>
      </c>
      <c r="D354" s="14" t="s">
        <v>558</v>
      </c>
      <c r="E354" s="14" t="s">
        <v>316</v>
      </c>
      <c r="F354" s="14" t="s">
        <v>558</v>
      </c>
      <c r="G354" s="28">
        <v>325</v>
      </c>
      <c r="H354" s="28">
        <v>-290.63</v>
      </c>
      <c r="I354" s="28">
        <v>34.369999999999997</v>
      </c>
      <c r="J354" s="14" t="s">
        <v>24</v>
      </c>
    </row>
    <row r="355" spans="1:10" hidden="1" outlineLevel="4" x14ac:dyDescent="0.25">
      <c r="A355" s="41">
        <v>1001803</v>
      </c>
      <c r="B355" s="14" t="s">
        <v>22</v>
      </c>
      <c r="C355" s="15">
        <v>26481</v>
      </c>
      <c r="D355" s="14" t="s">
        <v>559</v>
      </c>
      <c r="E355" s="14" t="s">
        <v>282</v>
      </c>
      <c r="F355" s="14" t="s">
        <v>559</v>
      </c>
      <c r="G355" s="28">
        <v>325</v>
      </c>
      <c r="H355" s="28">
        <v>-290.63</v>
      </c>
      <c r="I355" s="28">
        <v>34.369999999999997</v>
      </c>
      <c r="J355" s="14" t="s">
        <v>24</v>
      </c>
    </row>
    <row r="356" spans="1:10" hidden="1" outlineLevel="4" x14ac:dyDescent="0.25">
      <c r="A356" s="41">
        <v>1001805</v>
      </c>
      <c r="B356" s="14" t="s">
        <v>22</v>
      </c>
      <c r="C356" s="15">
        <v>26481</v>
      </c>
      <c r="D356" s="14" t="s">
        <v>559</v>
      </c>
      <c r="E356" s="14" t="s">
        <v>364</v>
      </c>
      <c r="F356" s="14" t="s">
        <v>559</v>
      </c>
      <c r="G356" s="28">
        <v>325</v>
      </c>
      <c r="H356" s="28">
        <v>-290.63</v>
      </c>
      <c r="I356" s="28">
        <v>34.369999999999997</v>
      </c>
      <c r="J356" s="14" t="s">
        <v>24</v>
      </c>
    </row>
    <row r="357" spans="1:10" hidden="1" outlineLevel="4" x14ac:dyDescent="0.25">
      <c r="A357" s="41">
        <v>1001806</v>
      </c>
      <c r="B357" s="14" t="s">
        <v>22</v>
      </c>
      <c r="C357" s="15">
        <v>26481</v>
      </c>
      <c r="D357" s="14" t="s">
        <v>560</v>
      </c>
      <c r="E357" s="14" t="s">
        <v>286</v>
      </c>
      <c r="F357" s="14" t="s">
        <v>560</v>
      </c>
      <c r="G357" s="28">
        <v>343</v>
      </c>
      <c r="H357" s="28">
        <v>-306.66000000000003</v>
      </c>
      <c r="I357" s="28">
        <v>36.340000000000003</v>
      </c>
      <c r="J357" s="14" t="s">
        <v>24</v>
      </c>
    </row>
    <row r="358" spans="1:10" hidden="1" outlineLevel="4" x14ac:dyDescent="0.25">
      <c r="A358" s="41">
        <v>1001807</v>
      </c>
      <c r="B358" s="14" t="s">
        <v>22</v>
      </c>
      <c r="C358" s="15">
        <v>26481</v>
      </c>
      <c r="D358" s="14" t="s">
        <v>561</v>
      </c>
      <c r="E358" s="14" t="s">
        <v>286</v>
      </c>
      <c r="F358" s="14" t="s">
        <v>561</v>
      </c>
      <c r="G358" s="28">
        <v>378</v>
      </c>
      <c r="H358" s="28">
        <v>-337.96</v>
      </c>
      <c r="I358" s="28">
        <v>40.04</v>
      </c>
      <c r="J358" s="14" t="s">
        <v>24</v>
      </c>
    </row>
    <row r="359" spans="1:10" hidden="1" outlineLevel="4" x14ac:dyDescent="0.25">
      <c r="A359" s="41">
        <v>1001808</v>
      </c>
      <c r="B359" s="14" t="s">
        <v>22</v>
      </c>
      <c r="C359" s="15">
        <v>26481</v>
      </c>
      <c r="D359" s="14" t="s">
        <v>562</v>
      </c>
      <c r="E359" s="14" t="s">
        <v>286</v>
      </c>
      <c r="F359" s="14" t="s">
        <v>562</v>
      </c>
      <c r="G359" s="28">
        <v>403</v>
      </c>
      <c r="H359" s="28">
        <v>-360.29</v>
      </c>
      <c r="I359" s="28">
        <v>42.71</v>
      </c>
      <c r="J359" s="14" t="s">
        <v>24</v>
      </c>
    </row>
    <row r="360" spans="1:10" hidden="1" outlineLevel="4" x14ac:dyDescent="0.25">
      <c r="A360" s="41">
        <v>1001809</v>
      </c>
      <c r="B360" s="14" t="s">
        <v>22</v>
      </c>
      <c r="C360" s="15">
        <v>26481</v>
      </c>
      <c r="D360" s="14" t="s">
        <v>563</v>
      </c>
      <c r="E360" s="14" t="s">
        <v>316</v>
      </c>
      <c r="F360" s="14" t="s">
        <v>563</v>
      </c>
      <c r="G360" s="28">
        <v>411</v>
      </c>
      <c r="H360" s="28">
        <v>-367.46</v>
      </c>
      <c r="I360" s="28">
        <v>43.54</v>
      </c>
      <c r="J360" s="14" t="s">
        <v>24</v>
      </c>
    </row>
    <row r="361" spans="1:10" hidden="1" outlineLevel="4" x14ac:dyDescent="0.25">
      <c r="A361" s="41">
        <v>1001810</v>
      </c>
      <c r="B361" s="14" t="s">
        <v>22</v>
      </c>
      <c r="C361" s="15">
        <v>26481</v>
      </c>
      <c r="D361" s="14" t="s">
        <v>564</v>
      </c>
      <c r="E361" s="14" t="s">
        <v>280</v>
      </c>
      <c r="F361" s="14" t="s">
        <v>564</v>
      </c>
      <c r="G361" s="28">
        <v>425</v>
      </c>
      <c r="H361" s="28">
        <v>-380.06</v>
      </c>
      <c r="I361" s="28">
        <v>44.94</v>
      </c>
      <c r="J361" s="14" t="s">
        <v>24</v>
      </c>
    </row>
    <row r="362" spans="1:10" hidden="1" outlineLevel="4" x14ac:dyDescent="0.25">
      <c r="A362" s="41">
        <v>1001811</v>
      </c>
      <c r="B362" s="14" t="s">
        <v>22</v>
      </c>
      <c r="C362" s="15">
        <v>26481</v>
      </c>
      <c r="D362" s="14" t="s">
        <v>565</v>
      </c>
      <c r="E362" s="14" t="s">
        <v>293</v>
      </c>
      <c r="F362" s="14" t="s">
        <v>565</v>
      </c>
      <c r="G362" s="28">
        <v>439</v>
      </c>
      <c r="H362" s="28">
        <v>-392.52</v>
      </c>
      <c r="I362" s="28">
        <v>46.48</v>
      </c>
      <c r="J362" s="14" t="s">
        <v>24</v>
      </c>
    </row>
    <row r="363" spans="1:10" hidden="1" outlineLevel="4" x14ac:dyDescent="0.25">
      <c r="A363" s="41">
        <v>1001812</v>
      </c>
      <c r="B363" s="14" t="s">
        <v>22</v>
      </c>
      <c r="C363" s="15">
        <v>26481</v>
      </c>
      <c r="D363" s="14" t="s">
        <v>566</v>
      </c>
      <c r="E363" s="14" t="s">
        <v>282</v>
      </c>
      <c r="F363" s="14" t="s">
        <v>566</v>
      </c>
      <c r="G363" s="28">
        <v>447</v>
      </c>
      <c r="H363" s="28">
        <v>-399.69</v>
      </c>
      <c r="I363" s="28">
        <v>47.31</v>
      </c>
      <c r="J363" s="14" t="s">
        <v>24</v>
      </c>
    </row>
    <row r="364" spans="1:10" hidden="1" outlineLevel="4" x14ac:dyDescent="0.25">
      <c r="A364" s="41">
        <v>1001813</v>
      </c>
      <c r="B364" s="14" t="s">
        <v>22</v>
      </c>
      <c r="C364" s="15">
        <v>26481</v>
      </c>
      <c r="D364" s="14" t="s">
        <v>567</v>
      </c>
      <c r="E364" s="14" t="s">
        <v>293</v>
      </c>
      <c r="F364" s="14" t="s">
        <v>567</v>
      </c>
      <c r="G364" s="28">
        <v>510</v>
      </c>
      <c r="H364" s="28">
        <v>-455.98</v>
      </c>
      <c r="I364" s="28">
        <v>54.02</v>
      </c>
      <c r="J364" s="14" t="s">
        <v>24</v>
      </c>
    </row>
    <row r="365" spans="1:10" hidden="1" outlineLevel="4" x14ac:dyDescent="0.25">
      <c r="A365" s="41">
        <v>1001814</v>
      </c>
      <c r="B365" s="14" t="s">
        <v>22</v>
      </c>
      <c r="C365" s="15">
        <v>26481</v>
      </c>
      <c r="D365" s="14" t="s">
        <v>568</v>
      </c>
      <c r="E365" s="14" t="s">
        <v>280</v>
      </c>
      <c r="F365" s="14" t="s">
        <v>568</v>
      </c>
      <c r="G365" s="28">
        <v>523</v>
      </c>
      <c r="H365" s="28">
        <v>-467.62</v>
      </c>
      <c r="I365" s="28">
        <v>55.38</v>
      </c>
      <c r="J365" s="14" t="s">
        <v>24</v>
      </c>
    </row>
    <row r="366" spans="1:10" hidden="1" outlineLevel="4" x14ac:dyDescent="0.25">
      <c r="A366" s="41">
        <v>1001815</v>
      </c>
      <c r="B366" s="14" t="s">
        <v>22</v>
      </c>
      <c r="C366" s="15">
        <v>26481</v>
      </c>
      <c r="D366" s="14" t="s">
        <v>569</v>
      </c>
      <c r="E366" s="14" t="s">
        <v>280</v>
      </c>
      <c r="F366" s="14" t="s">
        <v>569</v>
      </c>
      <c r="G366" s="28">
        <v>535</v>
      </c>
      <c r="H366" s="28">
        <v>-478.35</v>
      </c>
      <c r="I366" s="28">
        <v>56.65</v>
      </c>
      <c r="J366" s="14" t="s">
        <v>24</v>
      </c>
    </row>
    <row r="367" spans="1:10" hidden="1" outlineLevel="4" x14ac:dyDescent="0.25">
      <c r="A367" s="41">
        <v>1001816</v>
      </c>
      <c r="B367" s="14" t="s">
        <v>22</v>
      </c>
      <c r="C367" s="15">
        <v>26481</v>
      </c>
      <c r="D367" s="14" t="s">
        <v>570</v>
      </c>
      <c r="E367" s="14" t="s">
        <v>286</v>
      </c>
      <c r="F367" s="14" t="s">
        <v>570</v>
      </c>
      <c r="G367" s="28">
        <v>594</v>
      </c>
      <c r="H367" s="28">
        <v>-531.09</v>
      </c>
      <c r="I367" s="28">
        <v>62.91</v>
      </c>
      <c r="J367" s="14" t="s">
        <v>24</v>
      </c>
    </row>
    <row r="368" spans="1:10" hidden="1" outlineLevel="4" x14ac:dyDescent="0.25">
      <c r="A368" s="41">
        <v>1001817</v>
      </c>
      <c r="B368" s="14" t="s">
        <v>22</v>
      </c>
      <c r="C368" s="15">
        <v>26481</v>
      </c>
      <c r="D368" s="14" t="s">
        <v>571</v>
      </c>
      <c r="E368" s="14" t="s">
        <v>364</v>
      </c>
      <c r="F368" s="14" t="s">
        <v>571</v>
      </c>
      <c r="G368" s="28">
        <v>594</v>
      </c>
      <c r="H368" s="28">
        <v>-531.09</v>
      </c>
      <c r="I368" s="28">
        <v>62.91</v>
      </c>
      <c r="J368" s="14" t="s">
        <v>24</v>
      </c>
    </row>
    <row r="369" spans="1:10" hidden="1" outlineLevel="4" x14ac:dyDescent="0.25">
      <c r="A369" s="41">
        <v>1001819</v>
      </c>
      <c r="B369" s="14" t="s">
        <v>22</v>
      </c>
      <c r="C369" s="15">
        <v>26481</v>
      </c>
      <c r="D369" s="14" t="s">
        <v>572</v>
      </c>
      <c r="E369" s="14" t="s">
        <v>280</v>
      </c>
      <c r="F369" s="14" t="s">
        <v>572</v>
      </c>
      <c r="G369" s="28">
        <v>595</v>
      </c>
      <c r="H369" s="28">
        <v>-531.99</v>
      </c>
      <c r="I369" s="28">
        <v>63.01</v>
      </c>
      <c r="J369" s="14" t="s">
        <v>24</v>
      </c>
    </row>
    <row r="370" spans="1:10" hidden="1" outlineLevel="4" x14ac:dyDescent="0.25">
      <c r="A370" s="41">
        <v>1001820</v>
      </c>
      <c r="B370" s="14" t="s">
        <v>22</v>
      </c>
      <c r="C370" s="15">
        <v>26481</v>
      </c>
      <c r="D370" s="14" t="s">
        <v>573</v>
      </c>
      <c r="E370" s="14" t="s">
        <v>316</v>
      </c>
      <c r="F370" s="14" t="s">
        <v>573</v>
      </c>
      <c r="G370" s="28">
        <v>595</v>
      </c>
      <c r="H370" s="28">
        <v>-531.99</v>
      </c>
      <c r="I370" s="28">
        <v>63.01</v>
      </c>
      <c r="J370" s="14" t="s">
        <v>24</v>
      </c>
    </row>
    <row r="371" spans="1:10" hidden="1" outlineLevel="4" x14ac:dyDescent="0.25">
      <c r="A371" s="41">
        <v>1001821</v>
      </c>
      <c r="B371" s="14" t="s">
        <v>22</v>
      </c>
      <c r="C371" s="15">
        <v>26481</v>
      </c>
      <c r="D371" s="14" t="s">
        <v>574</v>
      </c>
      <c r="E371" s="14" t="s">
        <v>286</v>
      </c>
      <c r="F371" s="14" t="s">
        <v>574</v>
      </c>
      <c r="G371" s="28">
        <v>606</v>
      </c>
      <c r="H371" s="28">
        <v>-541.83000000000004</v>
      </c>
      <c r="I371" s="28">
        <v>64.17</v>
      </c>
      <c r="J371" s="14" t="s">
        <v>24</v>
      </c>
    </row>
    <row r="372" spans="1:10" hidden="1" outlineLevel="4" x14ac:dyDescent="0.25">
      <c r="A372" s="41">
        <v>1001822</v>
      </c>
      <c r="B372" s="14" t="s">
        <v>22</v>
      </c>
      <c r="C372" s="15">
        <v>26481</v>
      </c>
      <c r="D372" s="14" t="s">
        <v>575</v>
      </c>
      <c r="E372" s="14" t="s">
        <v>286</v>
      </c>
      <c r="F372" s="14" t="s">
        <v>575</v>
      </c>
      <c r="G372" s="28">
        <v>694</v>
      </c>
      <c r="H372" s="28">
        <v>-620.51</v>
      </c>
      <c r="I372" s="28">
        <v>73.489999999999995</v>
      </c>
      <c r="J372" s="14" t="s">
        <v>24</v>
      </c>
    </row>
    <row r="373" spans="1:10" hidden="1" outlineLevel="4" x14ac:dyDescent="0.25">
      <c r="A373" s="41">
        <v>1001823</v>
      </c>
      <c r="B373" s="14" t="s">
        <v>22</v>
      </c>
      <c r="C373" s="15">
        <v>26481</v>
      </c>
      <c r="D373" s="14" t="s">
        <v>576</v>
      </c>
      <c r="E373" s="14" t="s">
        <v>293</v>
      </c>
      <c r="F373" s="14" t="s">
        <v>576</v>
      </c>
      <c r="G373" s="28">
        <v>831</v>
      </c>
      <c r="H373" s="28">
        <v>-742.97</v>
      </c>
      <c r="I373" s="28">
        <v>88.03</v>
      </c>
      <c r="J373" s="14" t="s">
        <v>24</v>
      </c>
    </row>
    <row r="374" spans="1:10" hidden="1" outlineLevel="4" x14ac:dyDescent="0.25">
      <c r="A374" s="41">
        <v>1001825</v>
      </c>
      <c r="B374" s="14" t="s">
        <v>22</v>
      </c>
      <c r="C374" s="15">
        <v>26481</v>
      </c>
      <c r="D374" s="14" t="s">
        <v>577</v>
      </c>
      <c r="E374" s="14" t="s">
        <v>286</v>
      </c>
      <c r="F374" s="14" t="s">
        <v>577</v>
      </c>
      <c r="G374" s="28">
        <v>849</v>
      </c>
      <c r="H374" s="28">
        <v>-759.08</v>
      </c>
      <c r="I374" s="28">
        <v>89.92</v>
      </c>
      <c r="J374" s="14" t="s">
        <v>24</v>
      </c>
    </row>
    <row r="375" spans="1:10" hidden="1" outlineLevel="4" x14ac:dyDescent="0.25">
      <c r="A375" s="41">
        <v>1001826</v>
      </c>
      <c r="B375" s="14" t="s">
        <v>22</v>
      </c>
      <c r="C375" s="15">
        <v>26481</v>
      </c>
      <c r="D375" s="14" t="s">
        <v>578</v>
      </c>
      <c r="E375" s="14" t="s">
        <v>282</v>
      </c>
      <c r="F375" s="14" t="s">
        <v>578</v>
      </c>
      <c r="G375" s="28">
        <v>868</v>
      </c>
      <c r="H375" s="28">
        <v>-776.08</v>
      </c>
      <c r="I375" s="28">
        <v>91.92</v>
      </c>
      <c r="J375" s="14" t="s">
        <v>24</v>
      </c>
    </row>
    <row r="376" spans="1:10" hidden="1" outlineLevel="4" x14ac:dyDescent="0.25">
      <c r="A376" s="41">
        <v>1001827</v>
      </c>
      <c r="B376" s="14" t="s">
        <v>22</v>
      </c>
      <c r="C376" s="15">
        <v>26481</v>
      </c>
      <c r="D376" s="14" t="s">
        <v>579</v>
      </c>
      <c r="E376" s="14" t="s">
        <v>280</v>
      </c>
      <c r="F376" s="14" t="s">
        <v>579</v>
      </c>
      <c r="G376" s="28">
        <v>874</v>
      </c>
      <c r="H376" s="28">
        <v>-781.47</v>
      </c>
      <c r="I376" s="28">
        <v>92.53</v>
      </c>
      <c r="J376" s="14" t="s">
        <v>24</v>
      </c>
    </row>
    <row r="377" spans="1:10" hidden="1" outlineLevel="4" x14ac:dyDescent="0.25">
      <c r="A377" s="41">
        <v>1001828</v>
      </c>
      <c r="B377" s="14" t="s">
        <v>22</v>
      </c>
      <c r="C377" s="15">
        <v>26481</v>
      </c>
      <c r="D377" s="14" t="s">
        <v>580</v>
      </c>
      <c r="E377" s="14" t="s">
        <v>286</v>
      </c>
      <c r="F377" s="14" t="s">
        <v>580</v>
      </c>
      <c r="G377" s="28">
        <v>1048</v>
      </c>
      <c r="H377" s="28">
        <v>-936.99</v>
      </c>
      <c r="I377" s="28">
        <v>111.01</v>
      </c>
      <c r="J377" s="14" t="s">
        <v>24</v>
      </c>
    </row>
    <row r="378" spans="1:10" hidden="1" outlineLevel="4" x14ac:dyDescent="0.25">
      <c r="A378" s="41">
        <v>1001829</v>
      </c>
      <c r="B378" s="14" t="s">
        <v>22</v>
      </c>
      <c r="C378" s="15">
        <v>26481</v>
      </c>
      <c r="D378" s="14" t="s">
        <v>581</v>
      </c>
      <c r="E378" s="14" t="s">
        <v>286</v>
      </c>
      <c r="F378" s="14" t="s">
        <v>581</v>
      </c>
      <c r="G378" s="28">
        <v>1070</v>
      </c>
      <c r="H378" s="28">
        <v>-956.68</v>
      </c>
      <c r="I378" s="28">
        <v>113.32</v>
      </c>
      <c r="J378" s="14" t="s">
        <v>24</v>
      </c>
    </row>
    <row r="379" spans="1:10" hidden="1" outlineLevel="4" x14ac:dyDescent="0.25">
      <c r="A379" s="41">
        <v>1001830</v>
      </c>
      <c r="B379" s="14" t="s">
        <v>22</v>
      </c>
      <c r="C379" s="15">
        <v>26481</v>
      </c>
      <c r="D379" s="14" t="s">
        <v>582</v>
      </c>
      <c r="E379" s="14" t="s">
        <v>286</v>
      </c>
      <c r="F379" s="14" t="s">
        <v>582</v>
      </c>
      <c r="G379" s="28">
        <v>1151</v>
      </c>
      <c r="H379" s="28">
        <v>-1029.1300000000001</v>
      </c>
      <c r="I379" s="28">
        <v>121.87</v>
      </c>
      <c r="J379" s="14" t="s">
        <v>24</v>
      </c>
    </row>
    <row r="380" spans="1:10" hidden="1" outlineLevel="4" x14ac:dyDescent="0.25">
      <c r="A380" s="41">
        <v>1001831</v>
      </c>
      <c r="B380" s="14" t="s">
        <v>22</v>
      </c>
      <c r="C380" s="15">
        <v>26481</v>
      </c>
      <c r="D380" s="14" t="s">
        <v>583</v>
      </c>
      <c r="E380" s="14" t="s">
        <v>286</v>
      </c>
      <c r="F380" s="14" t="s">
        <v>583</v>
      </c>
      <c r="G380" s="28">
        <v>1399</v>
      </c>
      <c r="H380" s="28">
        <v>-1250.8399999999999</v>
      </c>
      <c r="I380" s="28">
        <v>148.16</v>
      </c>
      <c r="J380" s="14" t="s">
        <v>24</v>
      </c>
    </row>
    <row r="381" spans="1:10" hidden="1" outlineLevel="4" x14ac:dyDescent="0.25">
      <c r="A381" s="41">
        <v>1001832</v>
      </c>
      <c r="B381" s="14" t="s">
        <v>22</v>
      </c>
      <c r="C381" s="15">
        <v>26481</v>
      </c>
      <c r="D381" s="14" t="s">
        <v>584</v>
      </c>
      <c r="E381" s="14" t="s">
        <v>286</v>
      </c>
      <c r="F381" s="14" t="s">
        <v>584</v>
      </c>
      <c r="G381" s="28">
        <v>1498</v>
      </c>
      <c r="H381" s="28">
        <v>-1339.35</v>
      </c>
      <c r="I381" s="28">
        <v>158.65</v>
      </c>
      <c r="J381" s="14" t="s">
        <v>24</v>
      </c>
    </row>
    <row r="382" spans="1:10" hidden="1" outlineLevel="4" x14ac:dyDescent="0.25">
      <c r="A382" s="41">
        <v>1001833</v>
      </c>
      <c r="B382" s="14" t="s">
        <v>22</v>
      </c>
      <c r="C382" s="15">
        <v>26481</v>
      </c>
      <c r="D382" s="14" t="s">
        <v>585</v>
      </c>
      <c r="E382" s="14" t="s">
        <v>286</v>
      </c>
      <c r="F382" s="14" t="s">
        <v>585</v>
      </c>
      <c r="G382" s="28">
        <v>1506</v>
      </c>
      <c r="H382" s="28">
        <v>-1346.52</v>
      </c>
      <c r="I382" s="28">
        <v>159.47999999999999</v>
      </c>
      <c r="J382" s="14" t="s">
        <v>24</v>
      </c>
    </row>
    <row r="383" spans="1:10" hidden="1" outlineLevel="4" x14ac:dyDescent="0.25">
      <c r="A383" s="41">
        <v>1001834</v>
      </c>
      <c r="B383" s="14" t="s">
        <v>22</v>
      </c>
      <c r="C383" s="15">
        <v>26481</v>
      </c>
      <c r="D383" s="14" t="s">
        <v>586</v>
      </c>
      <c r="E383" s="14" t="s">
        <v>286</v>
      </c>
      <c r="F383" s="14" t="s">
        <v>586</v>
      </c>
      <c r="G383" s="28">
        <v>1599</v>
      </c>
      <c r="H383" s="28">
        <v>-1429.66</v>
      </c>
      <c r="I383" s="28">
        <v>169.34</v>
      </c>
      <c r="J383" s="14" t="s">
        <v>24</v>
      </c>
    </row>
    <row r="384" spans="1:10" hidden="1" outlineLevel="4" x14ac:dyDescent="0.25">
      <c r="A384" s="41">
        <v>1001835</v>
      </c>
      <c r="B384" s="14" t="s">
        <v>22</v>
      </c>
      <c r="C384" s="15">
        <v>26481</v>
      </c>
      <c r="D384" s="14" t="s">
        <v>587</v>
      </c>
      <c r="E384" s="14" t="s">
        <v>282</v>
      </c>
      <c r="F384" s="14" t="s">
        <v>587</v>
      </c>
      <c r="G384" s="28">
        <v>805</v>
      </c>
      <c r="H384" s="28">
        <v>-719.75</v>
      </c>
      <c r="I384" s="28">
        <v>85.25</v>
      </c>
      <c r="J384" s="14" t="s">
        <v>24</v>
      </c>
    </row>
    <row r="385" spans="1:10" hidden="1" outlineLevel="4" x14ac:dyDescent="0.25">
      <c r="A385" s="41">
        <v>1001837</v>
      </c>
      <c r="B385" s="14" t="s">
        <v>22</v>
      </c>
      <c r="C385" s="15">
        <v>26481</v>
      </c>
      <c r="D385" s="14" t="s">
        <v>588</v>
      </c>
      <c r="E385" s="14" t="s">
        <v>286</v>
      </c>
      <c r="F385" s="14" t="s">
        <v>588</v>
      </c>
      <c r="G385" s="28">
        <v>2475</v>
      </c>
      <c r="H385" s="28">
        <v>-2212.96</v>
      </c>
      <c r="I385" s="28">
        <v>262.04000000000002</v>
      </c>
      <c r="J385" s="14" t="s">
        <v>24</v>
      </c>
    </row>
    <row r="386" spans="1:10" hidden="1" outlineLevel="4" x14ac:dyDescent="0.25">
      <c r="A386" s="41">
        <v>1001838</v>
      </c>
      <c r="B386" s="14" t="s">
        <v>22</v>
      </c>
      <c r="C386" s="15">
        <v>26481</v>
      </c>
      <c r="D386" s="14" t="s">
        <v>589</v>
      </c>
      <c r="E386" s="14" t="s">
        <v>286</v>
      </c>
      <c r="F386" s="14" t="s">
        <v>589</v>
      </c>
      <c r="G386" s="28">
        <v>2898</v>
      </c>
      <c r="H386" s="28">
        <v>-2591.09</v>
      </c>
      <c r="I386" s="28">
        <v>306.91000000000003</v>
      </c>
      <c r="J386" s="14" t="s">
        <v>24</v>
      </c>
    </row>
    <row r="387" spans="1:10" hidden="1" outlineLevel="4" x14ac:dyDescent="0.25">
      <c r="A387" s="41">
        <v>1001839</v>
      </c>
      <c r="B387" s="14" t="s">
        <v>22</v>
      </c>
      <c r="C387" s="15">
        <v>26481</v>
      </c>
      <c r="D387" s="14" t="s">
        <v>590</v>
      </c>
      <c r="E387" s="14" t="s">
        <v>553</v>
      </c>
      <c r="F387" s="14" t="s">
        <v>590</v>
      </c>
      <c r="G387" s="28">
        <v>3013</v>
      </c>
      <c r="H387" s="28">
        <v>-2693.95</v>
      </c>
      <c r="I387" s="28">
        <v>319.05</v>
      </c>
      <c r="J387" s="14" t="s">
        <v>24</v>
      </c>
    </row>
    <row r="388" spans="1:10" hidden="1" outlineLevel="4" x14ac:dyDescent="0.25">
      <c r="A388" s="41">
        <v>1001840</v>
      </c>
      <c r="B388" s="14" t="s">
        <v>22</v>
      </c>
      <c r="C388" s="15">
        <v>26481</v>
      </c>
      <c r="D388" s="14" t="s">
        <v>591</v>
      </c>
      <c r="E388" s="14" t="s">
        <v>553</v>
      </c>
      <c r="F388" s="14" t="s">
        <v>591</v>
      </c>
      <c r="G388" s="28">
        <v>127</v>
      </c>
      <c r="H388" s="28">
        <v>-113.55</v>
      </c>
      <c r="I388" s="28">
        <v>13.45</v>
      </c>
      <c r="J388" s="14" t="s">
        <v>24</v>
      </c>
    </row>
    <row r="389" spans="1:10" hidden="1" outlineLevel="4" x14ac:dyDescent="0.25">
      <c r="A389" s="41">
        <v>1001841</v>
      </c>
      <c r="B389" s="14" t="s">
        <v>22</v>
      </c>
      <c r="C389" s="15">
        <v>26481</v>
      </c>
      <c r="D389" s="14" t="s">
        <v>592</v>
      </c>
      <c r="E389" s="14" t="s">
        <v>286</v>
      </c>
      <c r="F389" s="14" t="s">
        <v>592</v>
      </c>
      <c r="G389" s="28">
        <v>288</v>
      </c>
      <c r="H389" s="28">
        <v>-257.5</v>
      </c>
      <c r="I389" s="28">
        <v>30.5</v>
      </c>
      <c r="J389" s="14" t="s">
        <v>24</v>
      </c>
    </row>
    <row r="390" spans="1:10" hidden="1" outlineLevel="4" x14ac:dyDescent="0.25">
      <c r="A390" s="41">
        <v>1001842</v>
      </c>
      <c r="B390" s="14" t="s">
        <v>22</v>
      </c>
      <c r="C390" s="15">
        <v>26481</v>
      </c>
      <c r="D390" s="14" t="s">
        <v>593</v>
      </c>
      <c r="E390" s="14" t="s">
        <v>364</v>
      </c>
      <c r="F390" s="14" t="s">
        <v>593</v>
      </c>
      <c r="G390" s="28">
        <v>3944</v>
      </c>
      <c r="H390" s="28">
        <v>-3526.34</v>
      </c>
      <c r="I390" s="28">
        <v>417.66</v>
      </c>
      <c r="J390" s="14" t="s">
        <v>24</v>
      </c>
    </row>
    <row r="391" spans="1:10" hidden="1" outlineLevel="4" x14ac:dyDescent="0.25">
      <c r="A391" s="41">
        <v>1001843</v>
      </c>
      <c r="B391" s="14" t="s">
        <v>22</v>
      </c>
      <c r="C391" s="15">
        <v>26481</v>
      </c>
      <c r="D391" s="14" t="s">
        <v>594</v>
      </c>
      <c r="E391" s="14" t="s">
        <v>286</v>
      </c>
      <c r="F391" s="14" t="s">
        <v>594</v>
      </c>
      <c r="G391" s="28">
        <v>3969</v>
      </c>
      <c r="H391" s="28">
        <v>-3548.72</v>
      </c>
      <c r="I391" s="28">
        <v>420.28</v>
      </c>
      <c r="J391" s="14" t="s">
        <v>24</v>
      </c>
    </row>
    <row r="392" spans="1:10" hidden="1" outlineLevel="4" x14ac:dyDescent="0.25">
      <c r="A392" s="41">
        <v>1001844</v>
      </c>
      <c r="B392" s="14" t="s">
        <v>22</v>
      </c>
      <c r="C392" s="15">
        <v>26481</v>
      </c>
      <c r="D392" s="14" t="s">
        <v>595</v>
      </c>
      <c r="E392" s="14" t="s">
        <v>316</v>
      </c>
      <c r="F392" s="14" t="s">
        <v>595</v>
      </c>
      <c r="G392" s="28">
        <v>4008</v>
      </c>
      <c r="H392" s="28">
        <v>-3583.58</v>
      </c>
      <c r="I392" s="28">
        <v>424.42</v>
      </c>
      <c r="J392" s="14" t="s">
        <v>24</v>
      </c>
    </row>
    <row r="393" spans="1:10" hidden="1" outlineLevel="4" x14ac:dyDescent="0.25">
      <c r="A393" s="41">
        <v>1001845</v>
      </c>
      <c r="B393" s="14" t="s">
        <v>22</v>
      </c>
      <c r="C393" s="15">
        <v>26481</v>
      </c>
      <c r="D393" s="14" t="s">
        <v>596</v>
      </c>
      <c r="E393" s="14" t="s">
        <v>364</v>
      </c>
      <c r="F393" s="14" t="s">
        <v>596</v>
      </c>
      <c r="G393" s="28">
        <v>4393</v>
      </c>
      <c r="H393" s="28">
        <v>-3927.77</v>
      </c>
      <c r="I393" s="28">
        <v>465.23</v>
      </c>
      <c r="J393" s="14" t="s">
        <v>24</v>
      </c>
    </row>
    <row r="394" spans="1:10" hidden="1" outlineLevel="4" x14ac:dyDescent="0.25">
      <c r="A394" s="41">
        <v>1001846</v>
      </c>
      <c r="B394" s="14" t="s">
        <v>22</v>
      </c>
      <c r="C394" s="15">
        <v>26481</v>
      </c>
      <c r="D394" s="14" t="s">
        <v>597</v>
      </c>
      <c r="E394" s="14" t="s">
        <v>280</v>
      </c>
      <c r="F394" s="14" t="s">
        <v>597</v>
      </c>
      <c r="G394" s="28">
        <v>4968</v>
      </c>
      <c r="H394" s="28">
        <v>-4441.92</v>
      </c>
      <c r="I394" s="28">
        <v>526.08000000000004</v>
      </c>
      <c r="J394" s="14" t="s">
        <v>24</v>
      </c>
    </row>
    <row r="395" spans="1:10" outlineLevel="4" x14ac:dyDescent="0.25">
      <c r="A395" s="47">
        <v>1001848</v>
      </c>
      <c r="B395" s="48" t="s">
        <v>22</v>
      </c>
      <c r="C395" s="49">
        <v>26481</v>
      </c>
      <c r="D395" s="48" t="s">
        <v>598</v>
      </c>
      <c r="E395" s="48" t="s">
        <v>291</v>
      </c>
      <c r="F395" s="48" t="s">
        <v>598</v>
      </c>
      <c r="G395" s="57">
        <v>10994</v>
      </c>
      <c r="H395" s="57">
        <v>-9829.75</v>
      </c>
      <c r="I395" s="57">
        <v>1164.25</v>
      </c>
      <c r="J395" s="48" t="s">
        <v>24</v>
      </c>
    </row>
    <row r="396" spans="1:10" hidden="1" outlineLevel="4" x14ac:dyDescent="0.25">
      <c r="A396" s="41">
        <v>1001850</v>
      </c>
      <c r="B396" s="14" t="s">
        <v>22</v>
      </c>
      <c r="C396" s="15">
        <v>26481</v>
      </c>
      <c r="D396" s="14" t="s">
        <v>599</v>
      </c>
      <c r="E396" s="14" t="s">
        <v>286</v>
      </c>
      <c r="F396" s="14" t="s">
        <v>599</v>
      </c>
      <c r="G396" s="28">
        <v>17117</v>
      </c>
      <c r="H396" s="28">
        <v>-15304.36</v>
      </c>
      <c r="I396" s="28">
        <v>1812.64</v>
      </c>
      <c r="J396" s="14" t="s">
        <v>24</v>
      </c>
    </row>
    <row r="397" spans="1:10" hidden="1" outlineLevel="4" x14ac:dyDescent="0.25">
      <c r="A397" s="41">
        <v>1001867</v>
      </c>
      <c r="B397" s="14" t="s">
        <v>22</v>
      </c>
      <c r="C397" s="15">
        <v>26846</v>
      </c>
      <c r="D397" s="14" t="s">
        <v>600</v>
      </c>
      <c r="E397" s="14" t="s">
        <v>364</v>
      </c>
      <c r="F397" s="14" t="s">
        <v>600</v>
      </c>
      <c r="G397" s="28">
        <v>29</v>
      </c>
      <c r="H397" s="28">
        <v>-25.57</v>
      </c>
      <c r="I397" s="28">
        <v>3.43</v>
      </c>
      <c r="J397" s="14" t="s">
        <v>24</v>
      </c>
    </row>
    <row r="398" spans="1:10" hidden="1" outlineLevel="4" x14ac:dyDescent="0.25">
      <c r="A398" s="41">
        <v>1001868</v>
      </c>
      <c r="B398" s="14" t="s">
        <v>22</v>
      </c>
      <c r="C398" s="15">
        <v>26846</v>
      </c>
      <c r="D398" s="14" t="s">
        <v>601</v>
      </c>
      <c r="E398" s="14" t="s">
        <v>286</v>
      </c>
      <c r="F398" s="14" t="s">
        <v>601</v>
      </c>
      <c r="G398" s="28">
        <v>55</v>
      </c>
      <c r="H398" s="28">
        <v>-48.45</v>
      </c>
      <c r="I398" s="28">
        <v>6.55</v>
      </c>
      <c r="J398" s="14" t="s">
        <v>24</v>
      </c>
    </row>
    <row r="399" spans="1:10" hidden="1" outlineLevel="4" x14ac:dyDescent="0.25">
      <c r="A399" s="41">
        <v>1001869</v>
      </c>
      <c r="B399" s="14" t="s">
        <v>22</v>
      </c>
      <c r="C399" s="15">
        <v>26846</v>
      </c>
      <c r="D399" s="14" t="s">
        <v>602</v>
      </c>
      <c r="E399" s="14" t="s">
        <v>316</v>
      </c>
      <c r="F399" s="14" t="s">
        <v>602</v>
      </c>
      <c r="G399" s="28">
        <v>95</v>
      </c>
      <c r="H399" s="28">
        <v>-83.7</v>
      </c>
      <c r="I399" s="28">
        <v>11.3</v>
      </c>
      <c r="J399" s="14" t="s">
        <v>24</v>
      </c>
    </row>
    <row r="400" spans="1:10" hidden="1" outlineLevel="4" x14ac:dyDescent="0.25">
      <c r="A400" s="41">
        <v>1001870</v>
      </c>
      <c r="B400" s="14" t="s">
        <v>22</v>
      </c>
      <c r="C400" s="15">
        <v>26846</v>
      </c>
      <c r="D400" s="14" t="s">
        <v>603</v>
      </c>
      <c r="E400" s="14" t="s">
        <v>286</v>
      </c>
      <c r="F400" s="14" t="s">
        <v>603</v>
      </c>
      <c r="G400" s="28">
        <v>101</v>
      </c>
      <c r="H400" s="28">
        <v>-89</v>
      </c>
      <c r="I400" s="28">
        <v>12</v>
      </c>
      <c r="J400" s="14" t="s">
        <v>24</v>
      </c>
    </row>
    <row r="401" spans="1:10" hidden="1" outlineLevel="4" x14ac:dyDescent="0.25">
      <c r="A401" s="41">
        <v>1001871</v>
      </c>
      <c r="B401" s="14" t="s">
        <v>22</v>
      </c>
      <c r="C401" s="15">
        <v>26846</v>
      </c>
      <c r="D401" s="14" t="s">
        <v>604</v>
      </c>
      <c r="E401" s="14" t="s">
        <v>286</v>
      </c>
      <c r="F401" s="14" t="s">
        <v>604</v>
      </c>
      <c r="G401" s="28">
        <v>111</v>
      </c>
      <c r="H401" s="28">
        <v>-97.78</v>
      </c>
      <c r="I401" s="28">
        <v>13.22</v>
      </c>
      <c r="J401" s="14" t="s">
        <v>24</v>
      </c>
    </row>
    <row r="402" spans="1:10" hidden="1" outlineLevel="4" x14ac:dyDescent="0.25">
      <c r="A402" s="41">
        <v>1001872</v>
      </c>
      <c r="B402" s="14" t="s">
        <v>22</v>
      </c>
      <c r="C402" s="15">
        <v>26846</v>
      </c>
      <c r="D402" s="14" t="s">
        <v>605</v>
      </c>
      <c r="E402" s="14" t="s">
        <v>286</v>
      </c>
      <c r="F402" s="14" t="s">
        <v>605</v>
      </c>
      <c r="G402" s="28">
        <v>125</v>
      </c>
      <c r="H402" s="28">
        <v>-110.18</v>
      </c>
      <c r="I402" s="28">
        <v>14.82</v>
      </c>
      <c r="J402" s="14" t="s">
        <v>24</v>
      </c>
    </row>
    <row r="403" spans="1:10" hidden="1" outlineLevel="4" x14ac:dyDescent="0.25">
      <c r="A403" s="41">
        <v>1001873</v>
      </c>
      <c r="B403" s="14" t="s">
        <v>22</v>
      </c>
      <c r="C403" s="15">
        <v>26846</v>
      </c>
      <c r="D403" s="14" t="s">
        <v>606</v>
      </c>
      <c r="E403" s="14" t="s">
        <v>286</v>
      </c>
      <c r="F403" s="14" t="s">
        <v>606</v>
      </c>
      <c r="G403" s="28">
        <v>130</v>
      </c>
      <c r="H403" s="28">
        <v>-114.55</v>
      </c>
      <c r="I403" s="28">
        <v>15.45</v>
      </c>
      <c r="J403" s="14" t="s">
        <v>24</v>
      </c>
    </row>
    <row r="404" spans="1:10" hidden="1" outlineLevel="4" x14ac:dyDescent="0.25">
      <c r="A404" s="41">
        <v>1001874</v>
      </c>
      <c r="B404" s="14" t="s">
        <v>22</v>
      </c>
      <c r="C404" s="15">
        <v>26846</v>
      </c>
      <c r="D404" s="14" t="s">
        <v>607</v>
      </c>
      <c r="E404" s="14" t="s">
        <v>280</v>
      </c>
      <c r="F404" s="14" t="s">
        <v>607</v>
      </c>
      <c r="G404" s="28">
        <v>135</v>
      </c>
      <c r="H404" s="28">
        <v>-118.95</v>
      </c>
      <c r="I404" s="28">
        <v>16.05</v>
      </c>
      <c r="J404" s="14" t="s">
        <v>24</v>
      </c>
    </row>
    <row r="405" spans="1:10" hidden="1" outlineLevel="4" x14ac:dyDescent="0.25">
      <c r="A405" s="41">
        <v>1001875</v>
      </c>
      <c r="B405" s="14" t="s">
        <v>22</v>
      </c>
      <c r="C405" s="15">
        <v>26846</v>
      </c>
      <c r="D405" s="14" t="s">
        <v>608</v>
      </c>
      <c r="E405" s="14" t="s">
        <v>364</v>
      </c>
      <c r="F405" s="14" t="s">
        <v>608</v>
      </c>
      <c r="G405" s="28">
        <v>148</v>
      </c>
      <c r="H405" s="28">
        <v>-130.37</v>
      </c>
      <c r="I405" s="28">
        <v>17.63</v>
      </c>
      <c r="J405" s="14" t="s">
        <v>24</v>
      </c>
    </row>
    <row r="406" spans="1:10" hidden="1" outlineLevel="4" x14ac:dyDescent="0.25">
      <c r="A406" s="41">
        <v>1001876</v>
      </c>
      <c r="B406" s="14" t="s">
        <v>22</v>
      </c>
      <c r="C406" s="15">
        <v>26846</v>
      </c>
      <c r="D406" s="14" t="s">
        <v>609</v>
      </c>
      <c r="E406" s="14" t="s">
        <v>293</v>
      </c>
      <c r="F406" s="14" t="s">
        <v>609</v>
      </c>
      <c r="G406" s="28">
        <v>149</v>
      </c>
      <c r="H406" s="28">
        <v>-131.26</v>
      </c>
      <c r="I406" s="28">
        <v>17.739999999999998</v>
      </c>
      <c r="J406" s="14" t="s">
        <v>24</v>
      </c>
    </row>
    <row r="407" spans="1:10" hidden="1" outlineLevel="4" x14ac:dyDescent="0.25">
      <c r="A407" s="41">
        <v>1001877</v>
      </c>
      <c r="B407" s="14" t="s">
        <v>22</v>
      </c>
      <c r="C407" s="15">
        <v>26846</v>
      </c>
      <c r="D407" s="14" t="s">
        <v>610</v>
      </c>
      <c r="E407" s="14" t="s">
        <v>280</v>
      </c>
      <c r="F407" s="14" t="s">
        <v>610</v>
      </c>
      <c r="G407" s="28">
        <v>150</v>
      </c>
      <c r="H407" s="28">
        <v>-132.16</v>
      </c>
      <c r="I407" s="28">
        <v>17.84</v>
      </c>
      <c r="J407" s="14" t="s">
        <v>24</v>
      </c>
    </row>
    <row r="408" spans="1:10" hidden="1" outlineLevel="4" x14ac:dyDescent="0.25">
      <c r="A408" s="41">
        <v>1001878</v>
      </c>
      <c r="B408" s="14" t="s">
        <v>22</v>
      </c>
      <c r="C408" s="15">
        <v>26846</v>
      </c>
      <c r="D408" s="14" t="s">
        <v>611</v>
      </c>
      <c r="E408" s="14" t="s">
        <v>316</v>
      </c>
      <c r="F408" s="14" t="s">
        <v>611</v>
      </c>
      <c r="G408" s="28">
        <v>161</v>
      </c>
      <c r="H408" s="28">
        <v>-141.83000000000001</v>
      </c>
      <c r="I408" s="28">
        <v>19.170000000000002</v>
      </c>
      <c r="J408" s="14" t="s">
        <v>24</v>
      </c>
    </row>
    <row r="409" spans="1:10" hidden="1" outlineLevel="4" x14ac:dyDescent="0.25">
      <c r="A409" s="41">
        <v>1001879</v>
      </c>
      <c r="B409" s="14" t="s">
        <v>22</v>
      </c>
      <c r="C409" s="15">
        <v>26846</v>
      </c>
      <c r="D409" s="14" t="s">
        <v>612</v>
      </c>
      <c r="E409" s="14" t="s">
        <v>286</v>
      </c>
      <c r="F409" s="14" t="s">
        <v>612</v>
      </c>
      <c r="G409" s="28">
        <v>214</v>
      </c>
      <c r="H409" s="28">
        <v>-188.51</v>
      </c>
      <c r="I409" s="28">
        <v>25.49</v>
      </c>
      <c r="J409" s="14" t="s">
        <v>24</v>
      </c>
    </row>
    <row r="410" spans="1:10" hidden="1" outlineLevel="4" x14ac:dyDescent="0.25">
      <c r="A410" s="41">
        <v>1001880</v>
      </c>
      <c r="B410" s="14" t="s">
        <v>22</v>
      </c>
      <c r="C410" s="15">
        <v>26846</v>
      </c>
      <c r="D410" s="14" t="s">
        <v>613</v>
      </c>
      <c r="E410" s="14" t="s">
        <v>364</v>
      </c>
      <c r="F410" s="14" t="s">
        <v>613</v>
      </c>
      <c r="G410" s="28">
        <v>217</v>
      </c>
      <c r="H410" s="28">
        <v>-191.18</v>
      </c>
      <c r="I410" s="28">
        <v>25.82</v>
      </c>
      <c r="J410" s="14" t="s">
        <v>24</v>
      </c>
    </row>
    <row r="411" spans="1:10" outlineLevel="4" x14ac:dyDescent="0.25">
      <c r="A411" s="47">
        <v>1001881</v>
      </c>
      <c r="B411" s="48" t="s">
        <v>22</v>
      </c>
      <c r="C411" s="49">
        <v>26846</v>
      </c>
      <c r="D411" s="48" t="s">
        <v>614</v>
      </c>
      <c r="E411" s="48" t="s">
        <v>291</v>
      </c>
      <c r="F411" s="48" t="s">
        <v>614</v>
      </c>
      <c r="G411" s="57">
        <v>239</v>
      </c>
      <c r="H411" s="57">
        <v>-210.56</v>
      </c>
      <c r="I411" s="57">
        <v>28.44</v>
      </c>
      <c r="J411" s="48" t="s">
        <v>24</v>
      </c>
    </row>
    <row r="412" spans="1:10" hidden="1" outlineLevel="4" x14ac:dyDescent="0.25">
      <c r="A412" s="41">
        <v>1001882</v>
      </c>
      <c r="B412" s="14" t="s">
        <v>22</v>
      </c>
      <c r="C412" s="15">
        <v>26846</v>
      </c>
      <c r="D412" s="14" t="s">
        <v>615</v>
      </c>
      <c r="E412" s="14" t="s">
        <v>316</v>
      </c>
      <c r="F412" s="14" t="s">
        <v>615</v>
      </c>
      <c r="G412" s="28">
        <v>243</v>
      </c>
      <c r="H412" s="28">
        <v>-214.07</v>
      </c>
      <c r="I412" s="28">
        <v>28.93</v>
      </c>
      <c r="J412" s="14" t="s">
        <v>24</v>
      </c>
    </row>
    <row r="413" spans="1:10" hidden="1" outlineLevel="4" x14ac:dyDescent="0.25">
      <c r="A413" s="41">
        <v>1001884</v>
      </c>
      <c r="B413" s="14" t="s">
        <v>22</v>
      </c>
      <c r="C413" s="15">
        <v>26846</v>
      </c>
      <c r="D413" s="14" t="s">
        <v>616</v>
      </c>
      <c r="E413" s="14" t="s">
        <v>364</v>
      </c>
      <c r="F413" s="14" t="s">
        <v>616</v>
      </c>
      <c r="G413" s="28">
        <v>397</v>
      </c>
      <c r="H413" s="28">
        <v>-349.78</v>
      </c>
      <c r="I413" s="28">
        <v>47.22</v>
      </c>
      <c r="J413" s="14" t="s">
        <v>24</v>
      </c>
    </row>
    <row r="414" spans="1:10" hidden="1" outlineLevel="4" x14ac:dyDescent="0.25">
      <c r="A414" s="41">
        <v>1001885</v>
      </c>
      <c r="B414" s="14" t="s">
        <v>22</v>
      </c>
      <c r="C414" s="15">
        <v>26846</v>
      </c>
      <c r="D414" s="14" t="s">
        <v>617</v>
      </c>
      <c r="E414" s="14" t="s">
        <v>364</v>
      </c>
      <c r="F414" s="14" t="s">
        <v>617</v>
      </c>
      <c r="G414" s="28">
        <v>422</v>
      </c>
      <c r="H414" s="28">
        <v>-371.77</v>
      </c>
      <c r="I414" s="28">
        <v>50.23</v>
      </c>
      <c r="J414" s="14" t="s">
        <v>24</v>
      </c>
    </row>
    <row r="415" spans="1:10" hidden="1" outlineLevel="4" x14ac:dyDescent="0.25">
      <c r="A415" s="41">
        <v>1001888</v>
      </c>
      <c r="B415" s="14" t="s">
        <v>22</v>
      </c>
      <c r="C415" s="15">
        <v>26846</v>
      </c>
      <c r="D415" s="14" t="s">
        <v>618</v>
      </c>
      <c r="E415" s="14" t="s">
        <v>364</v>
      </c>
      <c r="F415" s="14" t="s">
        <v>618</v>
      </c>
      <c r="G415" s="28">
        <v>495</v>
      </c>
      <c r="H415" s="28">
        <v>-436.1</v>
      </c>
      <c r="I415" s="28">
        <v>58.9</v>
      </c>
      <c r="J415" s="14" t="s">
        <v>24</v>
      </c>
    </row>
    <row r="416" spans="1:10" hidden="1" outlineLevel="4" x14ac:dyDescent="0.25">
      <c r="A416" s="41">
        <v>1001889</v>
      </c>
      <c r="B416" s="14" t="s">
        <v>22</v>
      </c>
      <c r="C416" s="15">
        <v>26846</v>
      </c>
      <c r="D416" s="14" t="s">
        <v>619</v>
      </c>
      <c r="E416" s="14" t="s">
        <v>286</v>
      </c>
      <c r="F416" s="14" t="s">
        <v>619</v>
      </c>
      <c r="G416" s="28">
        <v>59</v>
      </c>
      <c r="H416" s="28">
        <v>-51.95</v>
      </c>
      <c r="I416" s="28">
        <v>7.05</v>
      </c>
      <c r="J416" s="14" t="s">
        <v>24</v>
      </c>
    </row>
    <row r="417" spans="1:10" hidden="1" outlineLevel="4" x14ac:dyDescent="0.25">
      <c r="A417" s="41">
        <v>1001890</v>
      </c>
      <c r="B417" s="14" t="s">
        <v>22</v>
      </c>
      <c r="C417" s="15">
        <v>26846</v>
      </c>
      <c r="D417" s="14" t="s">
        <v>620</v>
      </c>
      <c r="E417" s="14" t="s">
        <v>282</v>
      </c>
      <c r="F417" s="14" t="s">
        <v>620</v>
      </c>
      <c r="G417" s="28">
        <v>576</v>
      </c>
      <c r="H417" s="28">
        <v>-507.43</v>
      </c>
      <c r="I417" s="28">
        <v>68.569999999999993</v>
      </c>
      <c r="J417" s="14" t="s">
        <v>24</v>
      </c>
    </row>
    <row r="418" spans="1:10" outlineLevel="4" x14ac:dyDescent="0.25">
      <c r="A418" s="47">
        <v>1001891</v>
      </c>
      <c r="B418" s="48" t="s">
        <v>22</v>
      </c>
      <c r="C418" s="49">
        <v>26846</v>
      </c>
      <c r="D418" s="48" t="s">
        <v>621</v>
      </c>
      <c r="E418" s="48" t="s">
        <v>291</v>
      </c>
      <c r="F418" s="48" t="s">
        <v>621</v>
      </c>
      <c r="G418" s="57">
        <v>777</v>
      </c>
      <c r="H418" s="57">
        <v>-684.51</v>
      </c>
      <c r="I418" s="57">
        <v>92.49</v>
      </c>
      <c r="J418" s="48" t="s">
        <v>24</v>
      </c>
    </row>
    <row r="419" spans="1:10" hidden="1" outlineLevel="4" x14ac:dyDescent="0.25">
      <c r="A419" s="41">
        <v>1001892</v>
      </c>
      <c r="B419" s="14" t="s">
        <v>22</v>
      </c>
      <c r="C419" s="15">
        <v>26846</v>
      </c>
      <c r="D419" s="14" t="s">
        <v>622</v>
      </c>
      <c r="E419" s="14" t="s">
        <v>286</v>
      </c>
      <c r="F419" s="14" t="s">
        <v>622</v>
      </c>
      <c r="G419" s="28">
        <v>799</v>
      </c>
      <c r="H419" s="28">
        <v>-703.9</v>
      </c>
      <c r="I419" s="28">
        <v>95.1</v>
      </c>
      <c r="J419" s="14" t="s">
        <v>24</v>
      </c>
    </row>
    <row r="420" spans="1:10" hidden="1" outlineLevel="4" x14ac:dyDescent="0.25">
      <c r="A420" s="41">
        <v>1001893</v>
      </c>
      <c r="B420" s="14" t="s">
        <v>22</v>
      </c>
      <c r="C420" s="15">
        <v>26846</v>
      </c>
      <c r="D420" s="14" t="s">
        <v>623</v>
      </c>
      <c r="E420" s="14" t="s">
        <v>286</v>
      </c>
      <c r="F420" s="14" t="s">
        <v>623</v>
      </c>
      <c r="G420" s="28">
        <v>1294</v>
      </c>
      <c r="H420" s="28">
        <v>-1140</v>
      </c>
      <c r="I420" s="28">
        <v>154</v>
      </c>
      <c r="J420" s="14" t="s">
        <v>24</v>
      </c>
    </row>
    <row r="421" spans="1:10" hidden="1" outlineLevel="4" x14ac:dyDescent="0.25">
      <c r="A421" s="41">
        <v>1001894</v>
      </c>
      <c r="B421" s="14" t="s">
        <v>22</v>
      </c>
      <c r="C421" s="15">
        <v>26846</v>
      </c>
      <c r="D421" s="14" t="s">
        <v>624</v>
      </c>
      <c r="E421" s="14" t="s">
        <v>344</v>
      </c>
      <c r="F421" s="14" t="s">
        <v>624</v>
      </c>
      <c r="G421" s="28">
        <v>1825</v>
      </c>
      <c r="H421" s="28">
        <v>-1607.86</v>
      </c>
      <c r="I421" s="28">
        <v>217.14</v>
      </c>
      <c r="J421" s="14" t="s">
        <v>24</v>
      </c>
    </row>
    <row r="422" spans="1:10" hidden="1" outlineLevel="4" x14ac:dyDescent="0.25">
      <c r="A422" s="41">
        <v>1001895</v>
      </c>
      <c r="B422" s="14" t="s">
        <v>22</v>
      </c>
      <c r="C422" s="15">
        <v>26846</v>
      </c>
      <c r="D422" s="14" t="s">
        <v>625</v>
      </c>
      <c r="E422" s="14" t="s">
        <v>293</v>
      </c>
      <c r="F422" s="14" t="s">
        <v>625</v>
      </c>
      <c r="G422" s="28">
        <v>2031</v>
      </c>
      <c r="H422" s="28">
        <v>-1789.27</v>
      </c>
      <c r="I422" s="28">
        <v>241.73</v>
      </c>
      <c r="J422" s="14" t="s">
        <v>24</v>
      </c>
    </row>
    <row r="423" spans="1:10" hidden="1" outlineLevel="4" x14ac:dyDescent="0.25">
      <c r="A423" s="41">
        <v>1001896</v>
      </c>
      <c r="B423" s="14" t="s">
        <v>22</v>
      </c>
      <c r="C423" s="15">
        <v>26846</v>
      </c>
      <c r="D423" s="14" t="s">
        <v>626</v>
      </c>
      <c r="E423" s="14" t="s">
        <v>327</v>
      </c>
      <c r="F423" s="14" t="s">
        <v>626</v>
      </c>
      <c r="G423" s="28">
        <v>3094</v>
      </c>
      <c r="H423" s="28">
        <v>-2725.78</v>
      </c>
      <c r="I423" s="28">
        <v>368.22</v>
      </c>
      <c r="J423" s="14" t="s">
        <v>24</v>
      </c>
    </row>
    <row r="424" spans="1:10" hidden="1" outlineLevel="4" x14ac:dyDescent="0.25">
      <c r="A424" s="41">
        <v>1001899</v>
      </c>
      <c r="B424" s="14" t="s">
        <v>22</v>
      </c>
      <c r="C424" s="15">
        <v>26846</v>
      </c>
      <c r="D424" s="14" t="s">
        <v>627</v>
      </c>
      <c r="E424" s="14" t="s">
        <v>286</v>
      </c>
      <c r="F424" s="14" t="s">
        <v>627</v>
      </c>
      <c r="G424" s="28">
        <v>5802</v>
      </c>
      <c r="H424" s="28">
        <v>-5111.53</v>
      </c>
      <c r="I424" s="28">
        <v>690.47</v>
      </c>
      <c r="J424" s="14" t="s">
        <v>24</v>
      </c>
    </row>
    <row r="425" spans="1:10" hidden="1" outlineLevel="4" x14ac:dyDescent="0.25">
      <c r="A425" s="41">
        <v>1001901</v>
      </c>
      <c r="B425" s="14" t="s">
        <v>22</v>
      </c>
      <c r="C425" s="15">
        <v>26846</v>
      </c>
      <c r="D425" s="14" t="s">
        <v>628</v>
      </c>
      <c r="E425" s="14" t="s">
        <v>282</v>
      </c>
      <c r="F425" s="14" t="s">
        <v>628</v>
      </c>
      <c r="G425" s="28">
        <v>10000</v>
      </c>
      <c r="H425" s="28">
        <v>-8809.89</v>
      </c>
      <c r="I425" s="28">
        <v>1190.1099999999999</v>
      </c>
      <c r="J425" s="14" t="s">
        <v>24</v>
      </c>
    </row>
    <row r="426" spans="1:10" hidden="1" outlineLevel="4" x14ac:dyDescent="0.25">
      <c r="A426" s="41">
        <v>1001902</v>
      </c>
      <c r="B426" s="14" t="s">
        <v>22</v>
      </c>
      <c r="C426" s="15">
        <v>26846</v>
      </c>
      <c r="D426" s="14" t="s">
        <v>629</v>
      </c>
      <c r="E426" s="14" t="s">
        <v>282</v>
      </c>
      <c r="F426" s="14" t="s">
        <v>629</v>
      </c>
      <c r="G426" s="28">
        <v>19123</v>
      </c>
      <c r="H426" s="28">
        <v>-16847.189999999999</v>
      </c>
      <c r="I426" s="28">
        <v>2275.81</v>
      </c>
      <c r="J426" s="14" t="s">
        <v>24</v>
      </c>
    </row>
    <row r="427" spans="1:10" hidden="1" outlineLevel="4" x14ac:dyDescent="0.25">
      <c r="A427" s="41">
        <v>1001904</v>
      </c>
      <c r="B427" s="14" t="s">
        <v>22</v>
      </c>
      <c r="C427" s="15">
        <v>26846</v>
      </c>
      <c r="D427" s="14" t="s">
        <v>630</v>
      </c>
      <c r="E427" s="14" t="s">
        <v>286</v>
      </c>
      <c r="F427" s="14" t="s">
        <v>630</v>
      </c>
      <c r="G427" s="28">
        <v>126161</v>
      </c>
      <c r="H427" s="28">
        <v>-111146.63</v>
      </c>
      <c r="I427" s="28">
        <v>15014.37</v>
      </c>
      <c r="J427" s="14" t="s">
        <v>24</v>
      </c>
    </row>
    <row r="428" spans="1:10" hidden="1" outlineLevel="4" x14ac:dyDescent="0.25">
      <c r="A428" s="41">
        <v>1001905</v>
      </c>
      <c r="B428" s="14" t="s">
        <v>22</v>
      </c>
      <c r="C428" s="15">
        <v>26846</v>
      </c>
      <c r="D428" s="14" t="s">
        <v>631</v>
      </c>
      <c r="E428" s="14" t="s">
        <v>286</v>
      </c>
      <c r="F428" s="14" t="s">
        <v>631</v>
      </c>
      <c r="G428" s="28">
        <v>57484</v>
      </c>
      <c r="H428" s="28">
        <v>-50642.86</v>
      </c>
      <c r="I428" s="28">
        <v>6841.14</v>
      </c>
      <c r="J428" s="14" t="s">
        <v>24</v>
      </c>
    </row>
    <row r="429" spans="1:10" hidden="1" outlineLevel="4" x14ac:dyDescent="0.25">
      <c r="A429" s="41">
        <v>1001907</v>
      </c>
      <c r="B429" s="14" t="s">
        <v>22</v>
      </c>
      <c r="C429" s="15">
        <v>26846</v>
      </c>
      <c r="D429" s="14" t="s">
        <v>632</v>
      </c>
      <c r="E429" s="14" t="s">
        <v>280</v>
      </c>
      <c r="F429" s="14" t="s">
        <v>632</v>
      </c>
      <c r="G429" s="28">
        <v>-88</v>
      </c>
      <c r="H429" s="28">
        <v>77.52</v>
      </c>
      <c r="I429" s="28">
        <v>-10.48</v>
      </c>
      <c r="J429" s="14" t="s">
        <v>24</v>
      </c>
    </row>
    <row r="430" spans="1:10" hidden="1" outlineLevel="4" x14ac:dyDescent="0.25">
      <c r="A430" s="41">
        <v>1002005</v>
      </c>
      <c r="B430" s="14" t="s">
        <v>22</v>
      </c>
      <c r="C430" s="15">
        <v>27211</v>
      </c>
      <c r="D430" s="14" t="s">
        <v>633</v>
      </c>
      <c r="E430" s="14" t="s">
        <v>286</v>
      </c>
      <c r="F430" s="14" t="s">
        <v>633</v>
      </c>
      <c r="G430" s="28">
        <v>87</v>
      </c>
      <c r="H430" s="28">
        <v>-75.459999999999994</v>
      </c>
      <c r="I430" s="28">
        <v>11.54</v>
      </c>
      <c r="J430" s="14" t="s">
        <v>24</v>
      </c>
    </row>
    <row r="431" spans="1:10" hidden="1" outlineLevel="4" x14ac:dyDescent="0.25">
      <c r="A431" s="41">
        <v>1002006</v>
      </c>
      <c r="B431" s="14" t="s">
        <v>22</v>
      </c>
      <c r="C431" s="15">
        <v>27211</v>
      </c>
      <c r="D431" s="14" t="s">
        <v>634</v>
      </c>
      <c r="E431" s="14" t="s">
        <v>286</v>
      </c>
      <c r="F431" s="14" t="s">
        <v>634</v>
      </c>
      <c r="G431" s="28">
        <v>118</v>
      </c>
      <c r="H431" s="28">
        <v>-102.38</v>
      </c>
      <c r="I431" s="28">
        <v>15.62</v>
      </c>
      <c r="J431" s="14" t="s">
        <v>24</v>
      </c>
    </row>
    <row r="432" spans="1:10" hidden="1" outlineLevel="4" x14ac:dyDescent="0.25">
      <c r="A432" s="41">
        <v>1002008</v>
      </c>
      <c r="B432" s="14" t="s">
        <v>22</v>
      </c>
      <c r="C432" s="15">
        <v>27211</v>
      </c>
      <c r="D432" s="14" t="s">
        <v>635</v>
      </c>
      <c r="E432" s="14" t="s">
        <v>286</v>
      </c>
      <c r="F432" s="14" t="s">
        <v>635</v>
      </c>
      <c r="G432" s="28">
        <v>240</v>
      </c>
      <c r="H432" s="28">
        <v>-208.22</v>
      </c>
      <c r="I432" s="28">
        <v>31.78</v>
      </c>
      <c r="J432" s="14" t="s">
        <v>24</v>
      </c>
    </row>
    <row r="433" spans="1:10" hidden="1" outlineLevel="4" x14ac:dyDescent="0.25">
      <c r="A433" s="41">
        <v>1002009</v>
      </c>
      <c r="B433" s="14" t="s">
        <v>22</v>
      </c>
      <c r="C433" s="15">
        <v>27211</v>
      </c>
      <c r="D433" s="14" t="s">
        <v>636</v>
      </c>
      <c r="E433" s="14" t="s">
        <v>286</v>
      </c>
      <c r="F433" s="14" t="s">
        <v>636</v>
      </c>
      <c r="G433" s="28">
        <v>245</v>
      </c>
      <c r="H433" s="28">
        <v>-212.56</v>
      </c>
      <c r="I433" s="28">
        <v>32.44</v>
      </c>
      <c r="J433" s="14" t="s">
        <v>24</v>
      </c>
    </row>
    <row r="434" spans="1:10" hidden="1" outlineLevel="4" x14ac:dyDescent="0.25">
      <c r="A434" s="41">
        <v>1002010</v>
      </c>
      <c r="B434" s="14" t="s">
        <v>22</v>
      </c>
      <c r="C434" s="15">
        <v>27211</v>
      </c>
      <c r="D434" s="14" t="s">
        <v>637</v>
      </c>
      <c r="E434" s="14" t="s">
        <v>280</v>
      </c>
      <c r="F434" s="14" t="s">
        <v>637</v>
      </c>
      <c r="G434" s="28">
        <v>1</v>
      </c>
      <c r="H434" s="28">
        <v>-0.88</v>
      </c>
      <c r="I434" s="28">
        <v>0.12</v>
      </c>
      <c r="J434" s="14" t="s">
        <v>24</v>
      </c>
    </row>
    <row r="435" spans="1:10" hidden="1" outlineLevel="4" x14ac:dyDescent="0.25">
      <c r="A435" s="41">
        <v>1002011</v>
      </c>
      <c r="B435" s="14" t="s">
        <v>22</v>
      </c>
      <c r="C435" s="15">
        <v>27211</v>
      </c>
      <c r="D435" s="14" t="s">
        <v>638</v>
      </c>
      <c r="E435" s="14" t="s">
        <v>282</v>
      </c>
      <c r="F435" s="14" t="s">
        <v>638</v>
      </c>
      <c r="G435" s="28">
        <v>313</v>
      </c>
      <c r="H435" s="28">
        <v>-271.58</v>
      </c>
      <c r="I435" s="28">
        <v>41.42</v>
      </c>
      <c r="J435" s="14" t="s">
        <v>24</v>
      </c>
    </row>
    <row r="436" spans="1:10" hidden="1" outlineLevel="4" x14ac:dyDescent="0.25">
      <c r="A436" s="41">
        <v>1002012</v>
      </c>
      <c r="B436" s="14" t="s">
        <v>22</v>
      </c>
      <c r="C436" s="15">
        <v>27211</v>
      </c>
      <c r="D436" s="14" t="s">
        <v>639</v>
      </c>
      <c r="E436" s="14" t="s">
        <v>280</v>
      </c>
      <c r="F436" s="14" t="s">
        <v>639</v>
      </c>
      <c r="G436" s="28">
        <v>346</v>
      </c>
      <c r="H436" s="28">
        <v>-300.2</v>
      </c>
      <c r="I436" s="28">
        <v>45.8</v>
      </c>
      <c r="J436" s="14" t="s">
        <v>24</v>
      </c>
    </row>
    <row r="437" spans="1:10" hidden="1" outlineLevel="4" x14ac:dyDescent="0.25">
      <c r="A437" s="41">
        <v>1002013</v>
      </c>
      <c r="B437" s="14" t="s">
        <v>22</v>
      </c>
      <c r="C437" s="15">
        <v>27211</v>
      </c>
      <c r="D437" s="14" t="s">
        <v>639</v>
      </c>
      <c r="E437" s="14" t="s">
        <v>316</v>
      </c>
      <c r="F437" s="14" t="s">
        <v>639</v>
      </c>
      <c r="G437" s="28">
        <v>347</v>
      </c>
      <c r="H437" s="28">
        <v>-301.07</v>
      </c>
      <c r="I437" s="28">
        <v>45.93</v>
      </c>
      <c r="J437" s="14" t="s">
        <v>24</v>
      </c>
    </row>
    <row r="438" spans="1:10" outlineLevel="4" x14ac:dyDescent="0.25">
      <c r="A438" s="47">
        <v>1002015</v>
      </c>
      <c r="B438" s="48" t="s">
        <v>22</v>
      </c>
      <c r="C438" s="49">
        <v>27211</v>
      </c>
      <c r="D438" s="48" t="s">
        <v>639</v>
      </c>
      <c r="E438" s="48" t="s">
        <v>291</v>
      </c>
      <c r="F438" s="48" t="s">
        <v>639</v>
      </c>
      <c r="G438" s="57">
        <v>347</v>
      </c>
      <c r="H438" s="57">
        <v>-301.07</v>
      </c>
      <c r="I438" s="57">
        <v>45.93</v>
      </c>
      <c r="J438" s="48" t="s">
        <v>24</v>
      </c>
    </row>
    <row r="439" spans="1:10" hidden="1" outlineLevel="4" x14ac:dyDescent="0.25">
      <c r="A439" s="41">
        <v>1002016</v>
      </c>
      <c r="B439" s="14" t="s">
        <v>22</v>
      </c>
      <c r="C439" s="15">
        <v>27211</v>
      </c>
      <c r="D439" s="14" t="s">
        <v>640</v>
      </c>
      <c r="E439" s="14" t="s">
        <v>327</v>
      </c>
      <c r="F439" s="14" t="s">
        <v>640</v>
      </c>
      <c r="G439" s="28">
        <v>347</v>
      </c>
      <c r="H439" s="28">
        <v>-301.07</v>
      </c>
      <c r="I439" s="28">
        <v>45.93</v>
      </c>
      <c r="J439" s="14" t="s">
        <v>24</v>
      </c>
    </row>
    <row r="440" spans="1:10" hidden="1" outlineLevel="4" x14ac:dyDescent="0.25">
      <c r="A440" s="41">
        <v>1002017</v>
      </c>
      <c r="B440" s="14" t="s">
        <v>22</v>
      </c>
      <c r="C440" s="15">
        <v>27211</v>
      </c>
      <c r="D440" s="14" t="s">
        <v>639</v>
      </c>
      <c r="E440" s="14" t="s">
        <v>282</v>
      </c>
      <c r="F440" s="14" t="s">
        <v>639</v>
      </c>
      <c r="G440" s="28">
        <v>347</v>
      </c>
      <c r="H440" s="28">
        <v>-301.07</v>
      </c>
      <c r="I440" s="28">
        <v>45.93</v>
      </c>
      <c r="J440" s="14" t="s">
        <v>24</v>
      </c>
    </row>
    <row r="441" spans="1:10" hidden="1" outlineLevel="4" x14ac:dyDescent="0.25">
      <c r="A441" s="41">
        <v>1002018</v>
      </c>
      <c r="B441" s="14" t="s">
        <v>22</v>
      </c>
      <c r="C441" s="15">
        <v>27211</v>
      </c>
      <c r="D441" s="14" t="s">
        <v>641</v>
      </c>
      <c r="E441" s="14" t="s">
        <v>414</v>
      </c>
      <c r="F441" s="14" t="s">
        <v>641</v>
      </c>
      <c r="G441" s="28">
        <v>347</v>
      </c>
      <c r="H441" s="28">
        <v>-301.07</v>
      </c>
      <c r="I441" s="28">
        <v>45.93</v>
      </c>
      <c r="J441" s="14" t="s">
        <v>24</v>
      </c>
    </row>
    <row r="442" spans="1:10" hidden="1" outlineLevel="4" x14ac:dyDescent="0.25">
      <c r="A442" s="41">
        <v>1002019</v>
      </c>
      <c r="B442" s="14" t="s">
        <v>22</v>
      </c>
      <c r="C442" s="15">
        <v>27211</v>
      </c>
      <c r="D442" s="14" t="s">
        <v>642</v>
      </c>
      <c r="E442" s="14" t="s">
        <v>286</v>
      </c>
      <c r="F442" s="14" t="s">
        <v>642</v>
      </c>
      <c r="G442" s="28">
        <v>371</v>
      </c>
      <c r="H442" s="28">
        <v>-321.85000000000002</v>
      </c>
      <c r="I442" s="28">
        <v>49.15</v>
      </c>
      <c r="J442" s="14" t="s">
        <v>24</v>
      </c>
    </row>
    <row r="443" spans="1:10" hidden="1" outlineLevel="4" x14ac:dyDescent="0.25">
      <c r="A443" s="41">
        <v>1002020</v>
      </c>
      <c r="B443" s="14" t="s">
        <v>22</v>
      </c>
      <c r="C443" s="15">
        <v>27211</v>
      </c>
      <c r="D443" s="14" t="s">
        <v>643</v>
      </c>
      <c r="E443" s="14" t="s">
        <v>327</v>
      </c>
      <c r="F443" s="14" t="s">
        <v>643</v>
      </c>
      <c r="G443" s="28">
        <v>383</v>
      </c>
      <c r="H443" s="28">
        <v>-332.27</v>
      </c>
      <c r="I443" s="28">
        <v>50.73</v>
      </c>
      <c r="J443" s="14" t="s">
        <v>24</v>
      </c>
    </row>
    <row r="444" spans="1:10" hidden="1" outlineLevel="4" x14ac:dyDescent="0.25">
      <c r="A444" s="41">
        <v>1002021</v>
      </c>
      <c r="B444" s="14" t="s">
        <v>22</v>
      </c>
      <c r="C444" s="15">
        <v>27211</v>
      </c>
      <c r="D444" s="14" t="s">
        <v>644</v>
      </c>
      <c r="E444" s="14" t="s">
        <v>286</v>
      </c>
      <c r="F444" s="14" t="s">
        <v>644</v>
      </c>
      <c r="G444" s="28">
        <v>395</v>
      </c>
      <c r="H444" s="28">
        <v>-342.69</v>
      </c>
      <c r="I444" s="28">
        <v>52.31</v>
      </c>
      <c r="J444" s="14" t="s">
        <v>24</v>
      </c>
    </row>
    <row r="445" spans="1:10" hidden="1" outlineLevel="4" x14ac:dyDescent="0.25">
      <c r="A445" s="41">
        <v>1002022</v>
      </c>
      <c r="B445" s="14" t="s">
        <v>22</v>
      </c>
      <c r="C445" s="15">
        <v>27211</v>
      </c>
      <c r="D445" s="14" t="s">
        <v>645</v>
      </c>
      <c r="E445" s="14" t="s">
        <v>316</v>
      </c>
      <c r="F445" s="14" t="s">
        <v>645</v>
      </c>
      <c r="G445" s="28">
        <v>485</v>
      </c>
      <c r="H445" s="28">
        <v>-420.79</v>
      </c>
      <c r="I445" s="28">
        <v>64.209999999999994</v>
      </c>
      <c r="J445" s="14" t="s">
        <v>24</v>
      </c>
    </row>
    <row r="446" spans="1:10" hidden="1" outlineLevel="4" x14ac:dyDescent="0.25">
      <c r="A446" s="41">
        <v>1002023</v>
      </c>
      <c r="B446" s="14" t="s">
        <v>22</v>
      </c>
      <c r="C446" s="15">
        <v>27211</v>
      </c>
      <c r="D446" s="14" t="s">
        <v>646</v>
      </c>
      <c r="E446" s="14" t="s">
        <v>327</v>
      </c>
      <c r="F446" s="14" t="s">
        <v>646</v>
      </c>
      <c r="G446" s="28">
        <v>61</v>
      </c>
      <c r="H446" s="28">
        <v>-52.93</v>
      </c>
      <c r="I446" s="28">
        <v>8.07</v>
      </c>
      <c r="J446" s="14" t="s">
        <v>24</v>
      </c>
    </row>
    <row r="447" spans="1:10" hidden="1" outlineLevel="4" x14ac:dyDescent="0.25">
      <c r="A447" s="41">
        <v>1002024</v>
      </c>
      <c r="B447" s="14" t="s">
        <v>22</v>
      </c>
      <c r="C447" s="15">
        <v>27211</v>
      </c>
      <c r="D447" s="14" t="s">
        <v>647</v>
      </c>
      <c r="E447" s="14" t="s">
        <v>316</v>
      </c>
      <c r="F447" s="14" t="s">
        <v>647</v>
      </c>
      <c r="G447" s="28">
        <v>123</v>
      </c>
      <c r="H447" s="28">
        <v>-106.73</v>
      </c>
      <c r="I447" s="28">
        <v>16.27</v>
      </c>
      <c r="J447" s="14" t="s">
        <v>24</v>
      </c>
    </row>
    <row r="448" spans="1:10" hidden="1" outlineLevel="4" x14ac:dyDescent="0.25">
      <c r="A448" s="41">
        <v>1002025</v>
      </c>
      <c r="B448" s="14" t="s">
        <v>22</v>
      </c>
      <c r="C448" s="15">
        <v>27211</v>
      </c>
      <c r="D448" s="14" t="s">
        <v>648</v>
      </c>
      <c r="E448" s="14" t="s">
        <v>316</v>
      </c>
      <c r="F448" s="14" t="s">
        <v>648</v>
      </c>
      <c r="G448" s="28">
        <v>872</v>
      </c>
      <c r="H448" s="28">
        <v>-756.49</v>
      </c>
      <c r="I448" s="28">
        <v>115.51</v>
      </c>
      <c r="J448" s="14" t="s">
        <v>24</v>
      </c>
    </row>
    <row r="449" spans="1:10" hidden="1" outlineLevel="4" x14ac:dyDescent="0.25">
      <c r="A449" s="41">
        <v>1002026</v>
      </c>
      <c r="B449" s="14" t="s">
        <v>22</v>
      </c>
      <c r="C449" s="15">
        <v>27211</v>
      </c>
      <c r="D449" s="14" t="s">
        <v>649</v>
      </c>
      <c r="E449" s="14" t="s">
        <v>282</v>
      </c>
      <c r="F449" s="14" t="s">
        <v>649</v>
      </c>
      <c r="G449" s="28">
        <v>899</v>
      </c>
      <c r="H449" s="28">
        <v>-779.91</v>
      </c>
      <c r="I449" s="28">
        <v>119.09</v>
      </c>
      <c r="J449" s="14" t="s">
        <v>24</v>
      </c>
    </row>
    <row r="450" spans="1:10" hidden="1" outlineLevel="4" x14ac:dyDescent="0.25">
      <c r="A450" s="41">
        <v>1002027</v>
      </c>
      <c r="B450" s="14" t="s">
        <v>22</v>
      </c>
      <c r="C450" s="15">
        <v>27211</v>
      </c>
      <c r="D450" s="14" t="s">
        <v>650</v>
      </c>
      <c r="E450" s="14" t="s">
        <v>316</v>
      </c>
      <c r="F450" s="14" t="s">
        <v>650</v>
      </c>
      <c r="G450" s="28">
        <v>1200</v>
      </c>
      <c r="H450" s="28">
        <v>-1041.04</v>
      </c>
      <c r="I450" s="28">
        <v>158.96</v>
      </c>
      <c r="J450" s="14" t="s">
        <v>24</v>
      </c>
    </row>
    <row r="451" spans="1:10" hidden="1" outlineLevel="4" x14ac:dyDescent="0.25">
      <c r="A451" s="41">
        <v>1002028</v>
      </c>
      <c r="B451" s="14" t="s">
        <v>22</v>
      </c>
      <c r="C451" s="15">
        <v>27211</v>
      </c>
      <c r="D451" s="14" t="s">
        <v>651</v>
      </c>
      <c r="E451" s="14" t="s">
        <v>282</v>
      </c>
      <c r="F451" s="14" t="s">
        <v>651</v>
      </c>
      <c r="G451" s="28">
        <v>1221</v>
      </c>
      <c r="H451" s="28">
        <v>-1059.26</v>
      </c>
      <c r="I451" s="28">
        <v>161.74</v>
      </c>
      <c r="J451" s="14" t="s">
        <v>24</v>
      </c>
    </row>
    <row r="452" spans="1:10" hidden="1" outlineLevel="4" x14ac:dyDescent="0.25">
      <c r="A452" s="41">
        <v>1002029</v>
      </c>
      <c r="B452" s="14" t="s">
        <v>22</v>
      </c>
      <c r="C452" s="15">
        <v>27211</v>
      </c>
      <c r="D452" s="14" t="s">
        <v>652</v>
      </c>
      <c r="E452" s="14" t="s">
        <v>280</v>
      </c>
      <c r="F452" s="14" t="s">
        <v>652</v>
      </c>
      <c r="G452" s="28">
        <v>1325</v>
      </c>
      <c r="H452" s="28">
        <v>-1149.55</v>
      </c>
      <c r="I452" s="28">
        <v>175.45</v>
      </c>
      <c r="J452" s="14" t="s">
        <v>24</v>
      </c>
    </row>
    <row r="453" spans="1:10" hidden="1" outlineLevel="4" x14ac:dyDescent="0.25">
      <c r="A453" s="41">
        <v>1002031</v>
      </c>
      <c r="B453" s="14" t="s">
        <v>22</v>
      </c>
      <c r="C453" s="15">
        <v>27211</v>
      </c>
      <c r="D453" s="14" t="s">
        <v>653</v>
      </c>
      <c r="E453" s="14" t="s">
        <v>286</v>
      </c>
      <c r="F453" s="14" t="s">
        <v>653</v>
      </c>
      <c r="G453" s="28">
        <v>1432</v>
      </c>
      <c r="H453" s="28">
        <v>-1242.29</v>
      </c>
      <c r="I453" s="28">
        <v>189.71</v>
      </c>
      <c r="J453" s="14" t="s">
        <v>24</v>
      </c>
    </row>
    <row r="454" spans="1:10" hidden="1" outlineLevel="4" x14ac:dyDescent="0.25">
      <c r="A454" s="41">
        <v>1002032</v>
      </c>
      <c r="B454" s="14" t="s">
        <v>22</v>
      </c>
      <c r="C454" s="15">
        <v>27211</v>
      </c>
      <c r="D454" s="14" t="s">
        <v>654</v>
      </c>
      <c r="E454" s="14" t="s">
        <v>286</v>
      </c>
      <c r="F454" s="14" t="s">
        <v>654</v>
      </c>
      <c r="G454" s="28">
        <v>1437</v>
      </c>
      <c r="H454" s="28">
        <v>-1246.6199999999999</v>
      </c>
      <c r="I454" s="28">
        <v>190.38</v>
      </c>
      <c r="J454" s="14" t="s">
        <v>24</v>
      </c>
    </row>
    <row r="455" spans="1:10" hidden="1" outlineLevel="4" x14ac:dyDescent="0.25">
      <c r="A455" s="41">
        <v>1002034</v>
      </c>
      <c r="B455" s="14" t="s">
        <v>22</v>
      </c>
      <c r="C455" s="15">
        <v>27211</v>
      </c>
      <c r="D455" s="14" t="s">
        <v>655</v>
      </c>
      <c r="E455" s="14" t="s">
        <v>327</v>
      </c>
      <c r="F455" s="14" t="s">
        <v>655</v>
      </c>
      <c r="G455" s="28">
        <v>1615</v>
      </c>
      <c r="H455" s="28">
        <v>-1401.05</v>
      </c>
      <c r="I455" s="28">
        <v>213.95</v>
      </c>
      <c r="J455" s="14" t="s">
        <v>24</v>
      </c>
    </row>
    <row r="456" spans="1:10" hidden="1" outlineLevel="4" x14ac:dyDescent="0.25">
      <c r="A456" s="41">
        <v>1002035</v>
      </c>
      <c r="B456" s="14" t="s">
        <v>22</v>
      </c>
      <c r="C456" s="15">
        <v>27211</v>
      </c>
      <c r="D456" s="14" t="s">
        <v>656</v>
      </c>
      <c r="E456" s="14" t="s">
        <v>286</v>
      </c>
      <c r="F456" s="14" t="s">
        <v>656</v>
      </c>
      <c r="G456" s="28">
        <v>1664</v>
      </c>
      <c r="H456" s="28">
        <v>-1443.55</v>
      </c>
      <c r="I456" s="28">
        <v>220.45</v>
      </c>
      <c r="J456" s="14" t="s">
        <v>24</v>
      </c>
    </row>
    <row r="457" spans="1:10" hidden="1" outlineLevel="4" x14ac:dyDescent="0.25">
      <c r="A457" s="41">
        <v>1002036</v>
      </c>
      <c r="B457" s="14" t="s">
        <v>22</v>
      </c>
      <c r="C457" s="15">
        <v>27211</v>
      </c>
      <c r="D457" s="14" t="s">
        <v>534</v>
      </c>
      <c r="E457" s="14" t="s">
        <v>286</v>
      </c>
      <c r="F457" s="14" t="s">
        <v>534</v>
      </c>
      <c r="G457" s="28">
        <v>1882</v>
      </c>
      <c r="H457" s="28">
        <v>-1632.67</v>
      </c>
      <c r="I457" s="28">
        <v>249.33</v>
      </c>
      <c r="J457" s="14" t="s">
        <v>24</v>
      </c>
    </row>
    <row r="458" spans="1:10" hidden="1" outlineLevel="4" x14ac:dyDescent="0.25">
      <c r="A458" s="41">
        <v>1002038</v>
      </c>
      <c r="B458" s="14" t="s">
        <v>22</v>
      </c>
      <c r="C458" s="15">
        <v>27211</v>
      </c>
      <c r="D458" s="14" t="s">
        <v>657</v>
      </c>
      <c r="E458" s="14" t="s">
        <v>286</v>
      </c>
      <c r="F458" s="14" t="s">
        <v>657</v>
      </c>
      <c r="G458" s="28">
        <v>2080</v>
      </c>
      <c r="H458" s="28">
        <v>-1804.5</v>
      </c>
      <c r="I458" s="28">
        <v>275.5</v>
      </c>
      <c r="J458" s="14" t="s">
        <v>24</v>
      </c>
    </row>
    <row r="459" spans="1:10" outlineLevel="4" x14ac:dyDescent="0.25">
      <c r="A459" s="47">
        <v>1002039</v>
      </c>
      <c r="B459" s="48" t="s">
        <v>22</v>
      </c>
      <c r="C459" s="49">
        <v>27211</v>
      </c>
      <c r="D459" s="48" t="s">
        <v>655</v>
      </c>
      <c r="E459" s="48" t="s">
        <v>291</v>
      </c>
      <c r="F459" s="48" t="s">
        <v>655</v>
      </c>
      <c r="G459" s="57">
        <v>2257</v>
      </c>
      <c r="H459" s="57">
        <v>-1958.04</v>
      </c>
      <c r="I459" s="57">
        <v>298.95999999999998</v>
      </c>
      <c r="J459" s="48" t="s">
        <v>24</v>
      </c>
    </row>
    <row r="460" spans="1:10" hidden="1" outlineLevel="4" x14ac:dyDescent="0.25">
      <c r="A460" s="41">
        <v>1002046</v>
      </c>
      <c r="B460" s="14" t="s">
        <v>22</v>
      </c>
      <c r="C460" s="15">
        <v>27211</v>
      </c>
      <c r="D460" s="14" t="s">
        <v>658</v>
      </c>
      <c r="E460" s="14" t="s">
        <v>286</v>
      </c>
      <c r="F460" s="14" t="s">
        <v>658</v>
      </c>
      <c r="G460" s="28">
        <v>17454</v>
      </c>
      <c r="H460" s="28">
        <v>-15141.92</v>
      </c>
      <c r="I460" s="28">
        <v>2312.08</v>
      </c>
      <c r="J460" s="14" t="s">
        <v>24</v>
      </c>
    </row>
    <row r="461" spans="1:10" hidden="1" outlineLevel="4" x14ac:dyDescent="0.25">
      <c r="A461" s="41">
        <v>1002047</v>
      </c>
      <c r="B461" s="14" t="s">
        <v>22</v>
      </c>
      <c r="C461" s="15">
        <v>27211</v>
      </c>
      <c r="D461" s="14" t="s">
        <v>659</v>
      </c>
      <c r="E461" s="14" t="s">
        <v>286</v>
      </c>
      <c r="F461" s="14" t="s">
        <v>659</v>
      </c>
      <c r="G461" s="28">
        <v>17488</v>
      </c>
      <c r="H461" s="28">
        <v>-15171.42</v>
      </c>
      <c r="I461" s="28">
        <v>2316.58</v>
      </c>
      <c r="J461" s="14" t="s">
        <v>24</v>
      </c>
    </row>
    <row r="462" spans="1:10" hidden="1" outlineLevel="4" x14ac:dyDescent="0.25">
      <c r="A462" s="41">
        <v>1002048</v>
      </c>
      <c r="B462" s="14" t="s">
        <v>22</v>
      </c>
      <c r="C462" s="15">
        <v>27211</v>
      </c>
      <c r="D462" s="14" t="s">
        <v>660</v>
      </c>
      <c r="E462" s="14" t="s">
        <v>286</v>
      </c>
      <c r="F462" s="14" t="s">
        <v>660</v>
      </c>
      <c r="G462" s="28">
        <v>25056</v>
      </c>
      <c r="H462" s="28">
        <v>-21736.959999999999</v>
      </c>
      <c r="I462" s="28">
        <v>3319.04</v>
      </c>
      <c r="J462" s="14" t="s">
        <v>24</v>
      </c>
    </row>
    <row r="463" spans="1:10" hidden="1" outlineLevel="4" x14ac:dyDescent="0.25">
      <c r="A463" s="41">
        <v>1002050</v>
      </c>
      <c r="B463" s="14" t="s">
        <v>22</v>
      </c>
      <c r="C463" s="15">
        <v>27211</v>
      </c>
      <c r="D463" s="14" t="s">
        <v>415</v>
      </c>
      <c r="E463" s="14" t="s">
        <v>414</v>
      </c>
      <c r="F463" s="14" t="s">
        <v>415</v>
      </c>
      <c r="G463" s="28">
        <v>34822</v>
      </c>
      <c r="H463" s="28">
        <v>-30209.279999999999</v>
      </c>
      <c r="I463" s="28">
        <v>4612.72</v>
      </c>
      <c r="J463" s="14" t="s">
        <v>24</v>
      </c>
    </row>
    <row r="464" spans="1:10" hidden="1" outlineLevel="4" x14ac:dyDescent="0.25">
      <c r="A464" s="41">
        <v>1002053</v>
      </c>
      <c r="B464" s="14" t="s">
        <v>22</v>
      </c>
      <c r="C464" s="15">
        <v>27211</v>
      </c>
      <c r="D464" s="14" t="s">
        <v>661</v>
      </c>
      <c r="E464" s="14" t="s">
        <v>286</v>
      </c>
      <c r="F464" s="14" t="s">
        <v>661</v>
      </c>
      <c r="G464" s="28">
        <v>75549</v>
      </c>
      <c r="H464" s="28">
        <v>-65541.350000000006</v>
      </c>
      <c r="I464" s="28">
        <v>10007.65</v>
      </c>
      <c r="J464" s="14" t="s">
        <v>24</v>
      </c>
    </row>
    <row r="465" spans="1:10" hidden="1" outlineLevel="4" x14ac:dyDescent="0.25">
      <c r="A465" s="41">
        <v>1002054</v>
      </c>
      <c r="B465" s="14" t="s">
        <v>22</v>
      </c>
      <c r="C465" s="15">
        <v>27211</v>
      </c>
      <c r="D465" s="14" t="s">
        <v>662</v>
      </c>
      <c r="E465" s="14" t="s">
        <v>286</v>
      </c>
      <c r="F465" s="14" t="s">
        <v>662</v>
      </c>
      <c r="G465" s="28">
        <v>145931</v>
      </c>
      <c r="H465" s="28">
        <v>-126600.13</v>
      </c>
      <c r="I465" s="28">
        <v>19330.87</v>
      </c>
      <c r="J465" s="14" t="s">
        <v>24</v>
      </c>
    </row>
    <row r="466" spans="1:10" hidden="1" outlineLevel="4" x14ac:dyDescent="0.25">
      <c r="A466" s="41">
        <v>1002063</v>
      </c>
      <c r="B466" s="14" t="s">
        <v>22</v>
      </c>
      <c r="C466" s="15">
        <v>27211</v>
      </c>
      <c r="D466" s="14" t="s">
        <v>663</v>
      </c>
      <c r="E466" s="14" t="s">
        <v>664</v>
      </c>
      <c r="F466" s="14" t="s">
        <v>663</v>
      </c>
      <c r="G466" s="28">
        <v>71012</v>
      </c>
      <c r="H466" s="28">
        <v>-61605.37</v>
      </c>
      <c r="I466" s="28">
        <v>9406.6299999999992</v>
      </c>
      <c r="J466" s="14" t="s">
        <v>24</v>
      </c>
    </row>
    <row r="467" spans="1:10" hidden="1" outlineLevel="4" x14ac:dyDescent="0.25">
      <c r="A467" s="41">
        <v>1002117</v>
      </c>
      <c r="B467" s="14" t="s">
        <v>22</v>
      </c>
      <c r="C467" s="15">
        <v>27576</v>
      </c>
      <c r="D467" s="14" t="s">
        <v>665</v>
      </c>
      <c r="E467" s="14" t="s">
        <v>286</v>
      </c>
      <c r="F467" s="14" t="s">
        <v>665</v>
      </c>
      <c r="G467" s="28">
        <v>-26130</v>
      </c>
      <c r="H467" s="28">
        <v>22308.59</v>
      </c>
      <c r="I467" s="28">
        <v>-3821.41</v>
      </c>
      <c r="J467" s="14" t="s">
        <v>24</v>
      </c>
    </row>
    <row r="468" spans="1:10" hidden="1" outlineLevel="4" x14ac:dyDescent="0.25">
      <c r="A468" s="41">
        <v>1002119</v>
      </c>
      <c r="B468" s="14" t="s">
        <v>22</v>
      </c>
      <c r="C468" s="15">
        <v>27576</v>
      </c>
      <c r="D468" s="14" t="s">
        <v>666</v>
      </c>
      <c r="E468" s="14" t="s">
        <v>286</v>
      </c>
      <c r="F468" s="14" t="s">
        <v>666</v>
      </c>
      <c r="G468" s="28">
        <v>173</v>
      </c>
      <c r="H468" s="28">
        <v>-147.69999999999999</v>
      </c>
      <c r="I468" s="28">
        <v>25.3</v>
      </c>
      <c r="J468" s="14" t="s">
        <v>24</v>
      </c>
    </row>
    <row r="469" spans="1:10" outlineLevel="4" x14ac:dyDescent="0.25">
      <c r="A469" s="47">
        <v>1002120</v>
      </c>
      <c r="B469" s="48" t="s">
        <v>22</v>
      </c>
      <c r="C469" s="49">
        <v>27576</v>
      </c>
      <c r="D469" s="48" t="s">
        <v>667</v>
      </c>
      <c r="E469" s="48" t="s">
        <v>291</v>
      </c>
      <c r="F469" s="48" t="s">
        <v>667</v>
      </c>
      <c r="G469" s="57">
        <v>30</v>
      </c>
      <c r="H469" s="57">
        <v>-25.65</v>
      </c>
      <c r="I469" s="57">
        <v>4.3499999999999996</v>
      </c>
      <c r="J469" s="48" t="s">
        <v>24</v>
      </c>
    </row>
    <row r="470" spans="1:10" hidden="1" outlineLevel="4" x14ac:dyDescent="0.25">
      <c r="A470" s="41">
        <v>1002123</v>
      </c>
      <c r="B470" s="14" t="s">
        <v>22</v>
      </c>
      <c r="C470" s="15">
        <v>27576</v>
      </c>
      <c r="D470" s="14" t="s">
        <v>668</v>
      </c>
      <c r="E470" s="14" t="s">
        <v>280</v>
      </c>
      <c r="F470" s="14" t="s">
        <v>668</v>
      </c>
      <c r="G470" s="28">
        <v>283</v>
      </c>
      <c r="H470" s="28">
        <v>-241.61</v>
      </c>
      <c r="I470" s="28">
        <v>41.39</v>
      </c>
      <c r="J470" s="14" t="s">
        <v>24</v>
      </c>
    </row>
    <row r="471" spans="1:10" outlineLevel="4" x14ac:dyDescent="0.25">
      <c r="A471" s="47">
        <v>1002124</v>
      </c>
      <c r="B471" s="48" t="s">
        <v>22</v>
      </c>
      <c r="C471" s="49">
        <v>27576</v>
      </c>
      <c r="D471" s="48" t="s">
        <v>668</v>
      </c>
      <c r="E471" s="48" t="s">
        <v>291</v>
      </c>
      <c r="F471" s="48" t="s">
        <v>668</v>
      </c>
      <c r="G471" s="57">
        <v>283</v>
      </c>
      <c r="H471" s="57">
        <v>-241.61</v>
      </c>
      <c r="I471" s="57">
        <v>41.39</v>
      </c>
      <c r="J471" s="48" t="s">
        <v>24</v>
      </c>
    </row>
    <row r="472" spans="1:10" hidden="1" outlineLevel="4" x14ac:dyDescent="0.25">
      <c r="A472" s="41">
        <v>1002126</v>
      </c>
      <c r="B472" s="14" t="s">
        <v>22</v>
      </c>
      <c r="C472" s="15">
        <v>27576</v>
      </c>
      <c r="D472" s="14" t="s">
        <v>668</v>
      </c>
      <c r="E472" s="14" t="s">
        <v>327</v>
      </c>
      <c r="F472" s="14" t="s">
        <v>668</v>
      </c>
      <c r="G472" s="28">
        <v>283</v>
      </c>
      <c r="H472" s="28">
        <v>-241.61</v>
      </c>
      <c r="I472" s="28">
        <v>41.39</v>
      </c>
      <c r="J472" s="14" t="s">
        <v>24</v>
      </c>
    </row>
    <row r="473" spans="1:10" hidden="1" outlineLevel="4" x14ac:dyDescent="0.25">
      <c r="A473" s="41">
        <v>1002127</v>
      </c>
      <c r="B473" s="14" t="s">
        <v>22</v>
      </c>
      <c r="C473" s="15">
        <v>27576</v>
      </c>
      <c r="D473" s="14" t="s">
        <v>668</v>
      </c>
      <c r="E473" s="14" t="s">
        <v>316</v>
      </c>
      <c r="F473" s="14" t="s">
        <v>668</v>
      </c>
      <c r="G473" s="28">
        <v>283</v>
      </c>
      <c r="H473" s="28">
        <v>-241.61</v>
      </c>
      <c r="I473" s="28">
        <v>41.39</v>
      </c>
      <c r="J473" s="14" t="s">
        <v>24</v>
      </c>
    </row>
    <row r="474" spans="1:10" hidden="1" outlineLevel="4" x14ac:dyDescent="0.25">
      <c r="A474" s="41">
        <v>1002128</v>
      </c>
      <c r="B474" s="14" t="s">
        <v>22</v>
      </c>
      <c r="C474" s="15">
        <v>27576</v>
      </c>
      <c r="D474" s="14" t="s">
        <v>668</v>
      </c>
      <c r="E474" s="14" t="s">
        <v>414</v>
      </c>
      <c r="F474" s="14" t="s">
        <v>668</v>
      </c>
      <c r="G474" s="28">
        <v>284</v>
      </c>
      <c r="H474" s="28">
        <v>-242.48</v>
      </c>
      <c r="I474" s="28">
        <v>41.52</v>
      </c>
      <c r="J474" s="14" t="s">
        <v>24</v>
      </c>
    </row>
    <row r="475" spans="1:10" hidden="1" outlineLevel="4" x14ac:dyDescent="0.25">
      <c r="A475" s="41">
        <v>1002129</v>
      </c>
      <c r="B475" s="14" t="s">
        <v>22</v>
      </c>
      <c r="C475" s="15">
        <v>27576</v>
      </c>
      <c r="D475" s="14" t="s">
        <v>669</v>
      </c>
      <c r="E475" s="14" t="s">
        <v>286</v>
      </c>
      <c r="F475" s="14" t="s">
        <v>669</v>
      </c>
      <c r="G475" s="28">
        <v>315</v>
      </c>
      <c r="H475" s="28">
        <v>-268.91000000000003</v>
      </c>
      <c r="I475" s="28">
        <v>46.09</v>
      </c>
      <c r="J475" s="14" t="s">
        <v>24</v>
      </c>
    </row>
    <row r="476" spans="1:10" hidden="1" outlineLevel="4" x14ac:dyDescent="0.25">
      <c r="A476" s="41">
        <v>1002133</v>
      </c>
      <c r="B476" s="14" t="s">
        <v>22</v>
      </c>
      <c r="C476" s="15">
        <v>27576</v>
      </c>
      <c r="D476" s="14" t="s">
        <v>670</v>
      </c>
      <c r="E476" s="14" t="s">
        <v>286</v>
      </c>
      <c r="F476" s="14" t="s">
        <v>670</v>
      </c>
      <c r="G476" s="28">
        <v>618</v>
      </c>
      <c r="H476" s="28">
        <v>-527.63</v>
      </c>
      <c r="I476" s="28">
        <v>90.37</v>
      </c>
      <c r="J476" s="14" t="s">
        <v>24</v>
      </c>
    </row>
    <row r="477" spans="1:10" hidden="1" outlineLevel="4" x14ac:dyDescent="0.25">
      <c r="A477" s="41">
        <v>1002134</v>
      </c>
      <c r="B477" s="14" t="s">
        <v>22</v>
      </c>
      <c r="C477" s="15">
        <v>27576</v>
      </c>
      <c r="D477" s="14" t="s">
        <v>671</v>
      </c>
      <c r="E477" s="14" t="s">
        <v>286</v>
      </c>
      <c r="F477" s="14" t="s">
        <v>671</v>
      </c>
      <c r="G477" s="28">
        <v>628</v>
      </c>
      <c r="H477" s="28">
        <v>-536.16</v>
      </c>
      <c r="I477" s="28">
        <v>91.84</v>
      </c>
      <c r="J477" s="14" t="s">
        <v>24</v>
      </c>
    </row>
    <row r="478" spans="1:10" hidden="1" outlineLevel="4" x14ac:dyDescent="0.25">
      <c r="A478" s="41">
        <v>1002136</v>
      </c>
      <c r="B478" s="14" t="s">
        <v>22</v>
      </c>
      <c r="C478" s="15">
        <v>27576</v>
      </c>
      <c r="D478" s="14" t="s">
        <v>672</v>
      </c>
      <c r="E478" s="14" t="s">
        <v>286</v>
      </c>
      <c r="F478" s="14" t="s">
        <v>672</v>
      </c>
      <c r="G478" s="28">
        <v>635</v>
      </c>
      <c r="H478" s="28">
        <v>-542.15</v>
      </c>
      <c r="I478" s="28">
        <v>92.85</v>
      </c>
      <c r="J478" s="14" t="s">
        <v>24</v>
      </c>
    </row>
    <row r="479" spans="1:10" hidden="1" outlineLevel="4" x14ac:dyDescent="0.25">
      <c r="A479" s="41">
        <v>1002137</v>
      </c>
      <c r="B479" s="14" t="s">
        <v>22</v>
      </c>
      <c r="C479" s="15">
        <v>27576</v>
      </c>
      <c r="D479" s="14" t="s">
        <v>673</v>
      </c>
      <c r="E479" s="14" t="s">
        <v>487</v>
      </c>
      <c r="F479" s="14" t="s">
        <v>673</v>
      </c>
      <c r="G479" s="28">
        <v>190</v>
      </c>
      <c r="H479" s="28">
        <v>-162.22</v>
      </c>
      <c r="I479" s="28">
        <v>27.78</v>
      </c>
      <c r="J479" s="14" t="s">
        <v>24</v>
      </c>
    </row>
    <row r="480" spans="1:10" outlineLevel="4" x14ac:dyDescent="0.25">
      <c r="A480" s="47">
        <v>1002140</v>
      </c>
      <c r="B480" s="48" t="s">
        <v>22</v>
      </c>
      <c r="C480" s="49">
        <v>27576</v>
      </c>
      <c r="D480" s="48" t="s">
        <v>150</v>
      </c>
      <c r="E480" s="48" t="s">
        <v>291</v>
      </c>
      <c r="F480" s="48" t="s">
        <v>150</v>
      </c>
      <c r="G480" s="57">
        <v>1135</v>
      </c>
      <c r="H480" s="57">
        <v>-969.02</v>
      </c>
      <c r="I480" s="57">
        <v>165.98</v>
      </c>
      <c r="J480" s="48" t="s">
        <v>24</v>
      </c>
    </row>
    <row r="481" spans="1:10" hidden="1" outlineLevel="4" x14ac:dyDescent="0.25">
      <c r="A481" s="41">
        <v>1002144</v>
      </c>
      <c r="B481" s="14" t="s">
        <v>22</v>
      </c>
      <c r="C481" s="15">
        <v>27576</v>
      </c>
      <c r="D481" s="14" t="s">
        <v>674</v>
      </c>
      <c r="E481" s="14" t="s">
        <v>286</v>
      </c>
      <c r="F481" s="14" t="s">
        <v>674</v>
      </c>
      <c r="G481" s="28">
        <v>1279</v>
      </c>
      <c r="H481" s="28">
        <v>-1091.97</v>
      </c>
      <c r="I481" s="28">
        <v>187.03</v>
      </c>
      <c r="J481" s="14" t="s">
        <v>24</v>
      </c>
    </row>
    <row r="482" spans="1:10" hidden="1" outlineLevel="4" x14ac:dyDescent="0.25">
      <c r="A482" s="41">
        <v>1002145</v>
      </c>
      <c r="B482" s="14" t="s">
        <v>22</v>
      </c>
      <c r="C482" s="15">
        <v>27576</v>
      </c>
      <c r="D482" s="14" t="s">
        <v>675</v>
      </c>
      <c r="E482" s="14" t="s">
        <v>286</v>
      </c>
      <c r="F482" s="14" t="s">
        <v>675</v>
      </c>
      <c r="G482" s="28">
        <v>1462</v>
      </c>
      <c r="H482" s="28">
        <v>-1248.19</v>
      </c>
      <c r="I482" s="28">
        <v>213.81</v>
      </c>
      <c r="J482" s="14" t="s">
        <v>24</v>
      </c>
    </row>
    <row r="483" spans="1:10" hidden="1" outlineLevel="4" x14ac:dyDescent="0.25">
      <c r="A483" s="41">
        <v>1002148</v>
      </c>
      <c r="B483" s="14" t="s">
        <v>22</v>
      </c>
      <c r="C483" s="15">
        <v>27576</v>
      </c>
      <c r="D483" s="14" t="s">
        <v>676</v>
      </c>
      <c r="E483" s="14" t="s">
        <v>286</v>
      </c>
      <c r="F483" s="14" t="s">
        <v>676</v>
      </c>
      <c r="G483" s="28">
        <v>1771</v>
      </c>
      <c r="H483" s="28">
        <v>-1511.98</v>
      </c>
      <c r="I483" s="28">
        <v>259.02</v>
      </c>
      <c r="J483" s="14" t="s">
        <v>24</v>
      </c>
    </row>
    <row r="484" spans="1:10" hidden="1" outlineLevel="4" x14ac:dyDescent="0.25">
      <c r="A484" s="41">
        <v>1002150</v>
      </c>
      <c r="B484" s="14" t="s">
        <v>22</v>
      </c>
      <c r="C484" s="15">
        <v>27576</v>
      </c>
      <c r="D484" s="14" t="s">
        <v>677</v>
      </c>
      <c r="E484" s="14" t="s">
        <v>286</v>
      </c>
      <c r="F484" s="14" t="s">
        <v>677</v>
      </c>
      <c r="G484" s="28">
        <v>2051</v>
      </c>
      <c r="H484" s="28">
        <v>-1751.06</v>
      </c>
      <c r="I484" s="28">
        <v>299.94</v>
      </c>
      <c r="J484" s="14" t="s">
        <v>24</v>
      </c>
    </row>
    <row r="485" spans="1:10" hidden="1" outlineLevel="4" x14ac:dyDescent="0.25">
      <c r="A485" s="41">
        <v>1002152</v>
      </c>
      <c r="B485" s="14" t="s">
        <v>22</v>
      </c>
      <c r="C485" s="15">
        <v>27576</v>
      </c>
      <c r="D485" s="14" t="s">
        <v>678</v>
      </c>
      <c r="E485" s="14" t="s">
        <v>327</v>
      </c>
      <c r="F485" s="14" t="s">
        <v>678</v>
      </c>
      <c r="G485" s="28">
        <v>2314</v>
      </c>
      <c r="H485" s="28">
        <v>-1975.55</v>
      </c>
      <c r="I485" s="28">
        <v>338.45</v>
      </c>
      <c r="J485" s="14" t="s">
        <v>24</v>
      </c>
    </row>
    <row r="486" spans="1:10" hidden="1" outlineLevel="4" x14ac:dyDescent="0.25">
      <c r="A486" s="41">
        <v>1002154</v>
      </c>
      <c r="B486" s="14" t="s">
        <v>22</v>
      </c>
      <c r="C486" s="15">
        <v>27576</v>
      </c>
      <c r="D486" s="14" t="s">
        <v>679</v>
      </c>
      <c r="E486" s="14" t="s">
        <v>286</v>
      </c>
      <c r="F486" s="14" t="s">
        <v>679</v>
      </c>
      <c r="G486" s="28">
        <v>2831</v>
      </c>
      <c r="H486" s="28">
        <v>-2416.9499999999998</v>
      </c>
      <c r="I486" s="28">
        <v>414.05</v>
      </c>
      <c r="J486" s="14" t="s">
        <v>24</v>
      </c>
    </row>
    <row r="487" spans="1:10" hidden="1" outlineLevel="4" x14ac:dyDescent="0.25">
      <c r="A487" s="41">
        <v>1002156</v>
      </c>
      <c r="B487" s="14" t="s">
        <v>22</v>
      </c>
      <c r="C487" s="15">
        <v>27576</v>
      </c>
      <c r="D487" s="14" t="s">
        <v>680</v>
      </c>
      <c r="E487" s="14" t="s">
        <v>286</v>
      </c>
      <c r="F487" s="14" t="s">
        <v>680</v>
      </c>
      <c r="G487" s="28">
        <v>3189</v>
      </c>
      <c r="H487" s="28">
        <v>-2722.63</v>
      </c>
      <c r="I487" s="28">
        <v>466.37</v>
      </c>
      <c r="J487" s="14" t="s">
        <v>24</v>
      </c>
    </row>
    <row r="488" spans="1:10" hidden="1" outlineLevel="4" x14ac:dyDescent="0.25">
      <c r="A488" s="41">
        <v>1002158</v>
      </c>
      <c r="B488" s="14" t="s">
        <v>22</v>
      </c>
      <c r="C488" s="15">
        <v>27576</v>
      </c>
      <c r="D488" s="14" t="s">
        <v>681</v>
      </c>
      <c r="E488" s="14" t="s">
        <v>286</v>
      </c>
      <c r="F488" s="14" t="s">
        <v>681</v>
      </c>
      <c r="G488" s="28">
        <v>3809</v>
      </c>
      <c r="H488" s="28">
        <v>-3251.92</v>
      </c>
      <c r="I488" s="28">
        <v>557.08000000000004</v>
      </c>
      <c r="J488" s="14" t="s">
        <v>24</v>
      </c>
    </row>
    <row r="489" spans="1:10" hidden="1" outlineLevel="4" x14ac:dyDescent="0.25">
      <c r="A489" s="41">
        <v>1002159</v>
      </c>
      <c r="B489" s="14" t="s">
        <v>22</v>
      </c>
      <c r="C489" s="15">
        <v>27576</v>
      </c>
      <c r="D489" s="14" t="s">
        <v>682</v>
      </c>
      <c r="E489" s="14" t="s">
        <v>414</v>
      </c>
      <c r="F489" s="14" t="s">
        <v>682</v>
      </c>
      <c r="G489" s="28">
        <v>4847</v>
      </c>
      <c r="H489" s="28">
        <v>-4138.16</v>
      </c>
      <c r="I489" s="28">
        <v>708.84</v>
      </c>
      <c r="J489" s="14" t="s">
        <v>24</v>
      </c>
    </row>
    <row r="490" spans="1:10" hidden="1" outlineLevel="4" x14ac:dyDescent="0.25">
      <c r="A490" s="41">
        <v>1002160</v>
      </c>
      <c r="B490" s="14" t="s">
        <v>22</v>
      </c>
      <c r="C490" s="15">
        <v>27576</v>
      </c>
      <c r="D490" s="14" t="s">
        <v>683</v>
      </c>
      <c r="E490" s="14" t="s">
        <v>327</v>
      </c>
      <c r="F490" s="14" t="s">
        <v>683</v>
      </c>
      <c r="G490" s="28">
        <v>5368</v>
      </c>
      <c r="H490" s="28">
        <v>-4582.95</v>
      </c>
      <c r="I490" s="28">
        <v>785.05</v>
      </c>
      <c r="J490" s="14" t="s">
        <v>24</v>
      </c>
    </row>
    <row r="491" spans="1:10" hidden="1" outlineLevel="4" x14ac:dyDescent="0.25">
      <c r="A491" s="41">
        <v>1002161</v>
      </c>
      <c r="B491" s="14" t="s">
        <v>22</v>
      </c>
      <c r="C491" s="15">
        <v>27576</v>
      </c>
      <c r="D491" s="14" t="s">
        <v>684</v>
      </c>
      <c r="E491" s="14" t="s">
        <v>286</v>
      </c>
      <c r="F491" s="14" t="s">
        <v>684</v>
      </c>
      <c r="G491" s="28">
        <v>6310</v>
      </c>
      <c r="H491" s="28">
        <v>-5387.17</v>
      </c>
      <c r="I491" s="28">
        <v>922.83</v>
      </c>
      <c r="J491" s="14" t="s">
        <v>24</v>
      </c>
    </row>
    <row r="492" spans="1:10" hidden="1" outlineLevel="4" x14ac:dyDescent="0.25">
      <c r="A492" s="41">
        <v>1002162</v>
      </c>
      <c r="B492" s="14" t="s">
        <v>22</v>
      </c>
      <c r="C492" s="15">
        <v>27576</v>
      </c>
      <c r="D492" s="14" t="s">
        <v>685</v>
      </c>
      <c r="E492" s="14" t="s">
        <v>414</v>
      </c>
      <c r="F492" s="14" t="s">
        <v>685</v>
      </c>
      <c r="G492" s="28">
        <v>9088</v>
      </c>
      <c r="H492" s="28">
        <v>-7758.88</v>
      </c>
      <c r="I492" s="28">
        <v>1329.12</v>
      </c>
      <c r="J492" s="14" t="s">
        <v>24</v>
      </c>
    </row>
    <row r="493" spans="1:10" hidden="1" outlineLevel="4" x14ac:dyDescent="0.25">
      <c r="A493" s="41">
        <v>1002164</v>
      </c>
      <c r="B493" s="14" t="s">
        <v>22</v>
      </c>
      <c r="C493" s="15">
        <v>27576</v>
      </c>
      <c r="D493" s="14" t="s">
        <v>686</v>
      </c>
      <c r="E493" s="14" t="s">
        <v>364</v>
      </c>
      <c r="F493" s="14" t="s">
        <v>686</v>
      </c>
      <c r="G493" s="28">
        <v>11287</v>
      </c>
      <c r="H493" s="28">
        <v>-9636.2900000000009</v>
      </c>
      <c r="I493" s="28">
        <v>1650.71</v>
      </c>
      <c r="J493" s="14" t="s">
        <v>24</v>
      </c>
    </row>
    <row r="494" spans="1:10" hidden="1" outlineLevel="4" x14ac:dyDescent="0.25">
      <c r="A494" s="41">
        <v>1002175</v>
      </c>
      <c r="B494" s="14" t="s">
        <v>22</v>
      </c>
      <c r="C494" s="15">
        <v>27576</v>
      </c>
      <c r="D494" s="14" t="s">
        <v>687</v>
      </c>
      <c r="E494" s="14" t="s">
        <v>487</v>
      </c>
      <c r="F494" s="14" t="s">
        <v>687</v>
      </c>
      <c r="G494" s="28">
        <v>659</v>
      </c>
      <c r="H494" s="28">
        <v>-562.58000000000004</v>
      </c>
      <c r="I494" s="28">
        <v>96.42</v>
      </c>
      <c r="J494" s="14" t="s">
        <v>24</v>
      </c>
    </row>
    <row r="495" spans="1:10" outlineLevel="4" x14ac:dyDescent="0.25">
      <c r="A495" s="47">
        <v>1002225</v>
      </c>
      <c r="B495" s="48" t="s">
        <v>22</v>
      </c>
      <c r="C495" s="49">
        <v>27942</v>
      </c>
      <c r="D495" s="48" t="s">
        <v>688</v>
      </c>
      <c r="E495" s="48" t="s">
        <v>291</v>
      </c>
      <c r="F495" s="48" t="s">
        <v>688</v>
      </c>
      <c r="G495" s="57">
        <v>86</v>
      </c>
      <c r="H495" s="57">
        <v>-72.239999999999995</v>
      </c>
      <c r="I495" s="57">
        <v>13.76</v>
      </c>
      <c r="J495" s="48" t="s">
        <v>24</v>
      </c>
    </row>
    <row r="496" spans="1:10" hidden="1" outlineLevel="4" x14ac:dyDescent="0.25">
      <c r="A496" s="41">
        <v>1002226</v>
      </c>
      <c r="B496" s="14" t="s">
        <v>22</v>
      </c>
      <c r="C496" s="15">
        <v>27942</v>
      </c>
      <c r="D496" s="14" t="s">
        <v>689</v>
      </c>
      <c r="E496" s="14" t="s">
        <v>280</v>
      </c>
      <c r="F496" s="14" t="s">
        <v>689</v>
      </c>
      <c r="G496" s="28">
        <v>164</v>
      </c>
      <c r="H496" s="28">
        <v>-137.68</v>
      </c>
      <c r="I496" s="28">
        <v>26.32</v>
      </c>
      <c r="J496" s="14" t="s">
        <v>24</v>
      </c>
    </row>
    <row r="497" spans="1:10" hidden="1" outlineLevel="4" x14ac:dyDescent="0.25">
      <c r="A497" s="41">
        <v>1002227</v>
      </c>
      <c r="B497" s="14" t="s">
        <v>22</v>
      </c>
      <c r="C497" s="15">
        <v>27942</v>
      </c>
      <c r="D497" s="14" t="s">
        <v>689</v>
      </c>
      <c r="E497" s="14" t="s">
        <v>316</v>
      </c>
      <c r="F497" s="14" t="s">
        <v>689</v>
      </c>
      <c r="G497" s="28">
        <v>164</v>
      </c>
      <c r="H497" s="28">
        <v>-137.68</v>
      </c>
      <c r="I497" s="28">
        <v>26.32</v>
      </c>
      <c r="J497" s="14" t="s">
        <v>24</v>
      </c>
    </row>
    <row r="498" spans="1:10" hidden="1" outlineLevel="4" x14ac:dyDescent="0.25">
      <c r="A498" s="41">
        <v>1002228</v>
      </c>
      <c r="B498" s="14" t="s">
        <v>22</v>
      </c>
      <c r="C498" s="15">
        <v>27942</v>
      </c>
      <c r="D498" s="14" t="s">
        <v>689</v>
      </c>
      <c r="E498" s="14" t="s">
        <v>364</v>
      </c>
      <c r="F498" s="14" t="s">
        <v>689</v>
      </c>
      <c r="G498" s="28">
        <v>164</v>
      </c>
      <c r="H498" s="28">
        <v>-137.68</v>
      </c>
      <c r="I498" s="28">
        <v>26.32</v>
      </c>
      <c r="J498" s="14" t="s">
        <v>24</v>
      </c>
    </row>
    <row r="499" spans="1:10" hidden="1" outlineLevel="4" x14ac:dyDescent="0.25">
      <c r="A499" s="41">
        <v>1002229</v>
      </c>
      <c r="B499" s="14" t="s">
        <v>22</v>
      </c>
      <c r="C499" s="15">
        <v>27942</v>
      </c>
      <c r="D499" s="14" t="s">
        <v>690</v>
      </c>
      <c r="E499" s="14" t="s">
        <v>286</v>
      </c>
      <c r="F499" s="14" t="s">
        <v>690</v>
      </c>
      <c r="G499" s="28">
        <v>283</v>
      </c>
      <c r="H499" s="28">
        <v>-237.62</v>
      </c>
      <c r="I499" s="28">
        <v>45.38</v>
      </c>
      <c r="J499" s="14" t="s">
        <v>24</v>
      </c>
    </row>
    <row r="500" spans="1:10" outlineLevel="4" x14ac:dyDescent="0.25">
      <c r="A500" s="47">
        <v>1002230</v>
      </c>
      <c r="B500" s="48" t="s">
        <v>22</v>
      </c>
      <c r="C500" s="49">
        <v>27942</v>
      </c>
      <c r="D500" s="48" t="s">
        <v>691</v>
      </c>
      <c r="E500" s="48" t="s">
        <v>291</v>
      </c>
      <c r="F500" s="48" t="s">
        <v>691</v>
      </c>
      <c r="G500" s="57">
        <v>292</v>
      </c>
      <c r="H500" s="57">
        <v>-245.15</v>
      </c>
      <c r="I500" s="57">
        <v>46.85</v>
      </c>
      <c r="J500" s="48" t="s">
        <v>24</v>
      </c>
    </row>
    <row r="501" spans="1:10" hidden="1" outlineLevel="4" x14ac:dyDescent="0.25">
      <c r="A501" s="41">
        <v>1002231</v>
      </c>
      <c r="B501" s="14" t="s">
        <v>22</v>
      </c>
      <c r="C501" s="15">
        <v>27942</v>
      </c>
      <c r="D501" s="14" t="s">
        <v>692</v>
      </c>
      <c r="E501" s="14" t="s">
        <v>286</v>
      </c>
      <c r="F501" s="14" t="s">
        <v>692</v>
      </c>
      <c r="G501" s="28">
        <v>293</v>
      </c>
      <c r="H501" s="28">
        <v>-246</v>
      </c>
      <c r="I501" s="28">
        <v>47</v>
      </c>
      <c r="J501" s="14" t="s">
        <v>24</v>
      </c>
    </row>
    <row r="502" spans="1:10" hidden="1" outlineLevel="4" x14ac:dyDescent="0.25">
      <c r="A502" s="41">
        <v>1002232</v>
      </c>
      <c r="B502" s="14" t="s">
        <v>22</v>
      </c>
      <c r="C502" s="15">
        <v>27942</v>
      </c>
      <c r="D502" s="14" t="s">
        <v>693</v>
      </c>
      <c r="E502" s="14" t="s">
        <v>316</v>
      </c>
      <c r="F502" s="14" t="s">
        <v>693</v>
      </c>
      <c r="G502" s="28">
        <v>65</v>
      </c>
      <c r="H502" s="28">
        <v>-54.56</v>
      </c>
      <c r="I502" s="28">
        <v>10.44</v>
      </c>
      <c r="J502" s="14" t="s">
        <v>24</v>
      </c>
    </row>
    <row r="503" spans="1:10" hidden="1" outlineLevel="4" x14ac:dyDescent="0.25">
      <c r="A503" s="41">
        <v>1002233</v>
      </c>
      <c r="B503" s="14" t="s">
        <v>22</v>
      </c>
      <c r="C503" s="15">
        <v>27942</v>
      </c>
      <c r="D503" s="14" t="s">
        <v>693</v>
      </c>
      <c r="E503" s="14" t="s">
        <v>280</v>
      </c>
      <c r="F503" s="14" t="s">
        <v>693</v>
      </c>
      <c r="G503" s="28">
        <v>466</v>
      </c>
      <c r="H503" s="28">
        <v>-391.27</v>
      </c>
      <c r="I503" s="28">
        <v>74.73</v>
      </c>
      <c r="J503" s="14" t="s">
        <v>24</v>
      </c>
    </row>
    <row r="504" spans="1:10" hidden="1" outlineLevel="4" x14ac:dyDescent="0.25">
      <c r="A504" s="41">
        <v>1002234</v>
      </c>
      <c r="B504" s="14" t="s">
        <v>22</v>
      </c>
      <c r="C504" s="15">
        <v>27942</v>
      </c>
      <c r="D504" s="14" t="s">
        <v>694</v>
      </c>
      <c r="E504" s="14" t="s">
        <v>414</v>
      </c>
      <c r="F504" s="14" t="s">
        <v>694</v>
      </c>
      <c r="G504" s="28">
        <v>485</v>
      </c>
      <c r="H504" s="28">
        <v>-407.27</v>
      </c>
      <c r="I504" s="28">
        <v>77.73</v>
      </c>
      <c r="J504" s="14" t="s">
        <v>24</v>
      </c>
    </row>
    <row r="505" spans="1:10" hidden="1" outlineLevel="4" x14ac:dyDescent="0.25">
      <c r="A505" s="41">
        <v>1002235</v>
      </c>
      <c r="B505" s="14" t="s">
        <v>22</v>
      </c>
      <c r="C505" s="15">
        <v>27942</v>
      </c>
      <c r="D505" s="14" t="s">
        <v>695</v>
      </c>
      <c r="E505" s="14" t="s">
        <v>286</v>
      </c>
      <c r="F505" s="14" t="s">
        <v>695</v>
      </c>
      <c r="G505" s="28">
        <v>487</v>
      </c>
      <c r="H505" s="28">
        <v>-408.9</v>
      </c>
      <c r="I505" s="28">
        <v>78.099999999999994</v>
      </c>
      <c r="J505" s="14" t="s">
        <v>24</v>
      </c>
    </row>
    <row r="506" spans="1:10" hidden="1" outlineLevel="4" x14ac:dyDescent="0.25">
      <c r="A506" s="41">
        <v>1002237</v>
      </c>
      <c r="B506" s="14" t="s">
        <v>22</v>
      </c>
      <c r="C506" s="15">
        <v>27942</v>
      </c>
      <c r="D506" s="14" t="s">
        <v>696</v>
      </c>
      <c r="E506" s="14" t="s">
        <v>316</v>
      </c>
      <c r="F506" s="14" t="s">
        <v>696</v>
      </c>
      <c r="G506" s="28">
        <v>566</v>
      </c>
      <c r="H506" s="28">
        <v>-475.24</v>
      </c>
      <c r="I506" s="28">
        <v>90.76</v>
      </c>
      <c r="J506" s="14" t="s">
        <v>24</v>
      </c>
    </row>
    <row r="507" spans="1:10" hidden="1" outlineLevel="4" x14ac:dyDescent="0.25">
      <c r="A507" s="41">
        <v>1002238</v>
      </c>
      <c r="B507" s="14" t="s">
        <v>22</v>
      </c>
      <c r="C507" s="15">
        <v>27942</v>
      </c>
      <c r="D507" s="14" t="s">
        <v>696</v>
      </c>
      <c r="E507" s="14" t="s">
        <v>414</v>
      </c>
      <c r="F507" s="14" t="s">
        <v>696</v>
      </c>
      <c r="G507" s="28">
        <v>566</v>
      </c>
      <c r="H507" s="28">
        <v>-475.24</v>
      </c>
      <c r="I507" s="28">
        <v>90.76</v>
      </c>
      <c r="J507" s="14" t="s">
        <v>24</v>
      </c>
    </row>
    <row r="508" spans="1:10" hidden="1" outlineLevel="4" x14ac:dyDescent="0.25">
      <c r="A508" s="41">
        <v>1002239</v>
      </c>
      <c r="B508" s="14" t="s">
        <v>22</v>
      </c>
      <c r="C508" s="15">
        <v>27942</v>
      </c>
      <c r="D508" s="14" t="s">
        <v>696</v>
      </c>
      <c r="E508" s="14" t="s">
        <v>280</v>
      </c>
      <c r="F508" s="14" t="s">
        <v>696</v>
      </c>
      <c r="G508" s="28">
        <v>567</v>
      </c>
      <c r="H508" s="28">
        <v>-476.1</v>
      </c>
      <c r="I508" s="28">
        <v>90.9</v>
      </c>
      <c r="J508" s="14" t="s">
        <v>24</v>
      </c>
    </row>
    <row r="509" spans="1:10" hidden="1" outlineLevel="4" x14ac:dyDescent="0.25">
      <c r="A509" s="41">
        <v>1002241</v>
      </c>
      <c r="B509" s="14" t="s">
        <v>22</v>
      </c>
      <c r="C509" s="15">
        <v>27942</v>
      </c>
      <c r="D509" s="14" t="s">
        <v>697</v>
      </c>
      <c r="E509" s="14" t="s">
        <v>364</v>
      </c>
      <c r="F509" s="14" t="s">
        <v>697</v>
      </c>
      <c r="G509" s="28">
        <v>605</v>
      </c>
      <c r="H509" s="28">
        <v>-507.98</v>
      </c>
      <c r="I509" s="28">
        <v>97.02</v>
      </c>
      <c r="J509" s="14" t="s">
        <v>24</v>
      </c>
    </row>
    <row r="510" spans="1:10" hidden="1" outlineLevel="4" x14ac:dyDescent="0.25">
      <c r="A510" s="41">
        <v>1002243</v>
      </c>
      <c r="B510" s="14" t="s">
        <v>22</v>
      </c>
      <c r="C510" s="15">
        <v>27942</v>
      </c>
      <c r="D510" s="14" t="s">
        <v>698</v>
      </c>
      <c r="E510" s="14" t="s">
        <v>286</v>
      </c>
      <c r="F510" s="14" t="s">
        <v>698</v>
      </c>
      <c r="G510" s="28">
        <v>701</v>
      </c>
      <c r="H510" s="28">
        <v>-588.61</v>
      </c>
      <c r="I510" s="28">
        <v>112.39</v>
      </c>
      <c r="J510" s="14" t="s">
        <v>24</v>
      </c>
    </row>
    <row r="511" spans="1:10" hidden="1" outlineLevel="4" x14ac:dyDescent="0.25">
      <c r="A511" s="41">
        <v>1002244</v>
      </c>
      <c r="B511" s="14" t="s">
        <v>22</v>
      </c>
      <c r="C511" s="15">
        <v>27942</v>
      </c>
      <c r="D511" s="14" t="s">
        <v>699</v>
      </c>
      <c r="E511" s="14" t="s">
        <v>286</v>
      </c>
      <c r="F511" s="14" t="s">
        <v>699</v>
      </c>
      <c r="G511" s="28">
        <v>707</v>
      </c>
      <c r="H511" s="28">
        <v>-593.66</v>
      </c>
      <c r="I511" s="28">
        <v>113.34</v>
      </c>
      <c r="J511" s="14" t="s">
        <v>24</v>
      </c>
    </row>
    <row r="512" spans="1:10" hidden="1" outlineLevel="4" x14ac:dyDescent="0.25">
      <c r="A512" s="41">
        <v>1002247</v>
      </c>
      <c r="B512" s="14" t="s">
        <v>22</v>
      </c>
      <c r="C512" s="15">
        <v>27942</v>
      </c>
      <c r="D512" s="14" t="s">
        <v>700</v>
      </c>
      <c r="E512" s="14" t="s">
        <v>414</v>
      </c>
      <c r="F512" s="14" t="s">
        <v>700</v>
      </c>
      <c r="G512" s="28">
        <v>967</v>
      </c>
      <c r="H512" s="28">
        <v>-811.95</v>
      </c>
      <c r="I512" s="28">
        <v>155.05000000000001</v>
      </c>
      <c r="J512" s="14" t="s">
        <v>24</v>
      </c>
    </row>
    <row r="513" spans="1:10" hidden="1" outlineLevel="4" x14ac:dyDescent="0.25">
      <c r="A513" s="41">
        <v>1002248</v>
      </c>
      <c r="B513" s="14" t="s">
        <v>22</v>
      </c>
      <c r="C513" s="15">
        <v>27942</v>
      </c>
      <c r="D513" s="14" t="s">
        <v>701</v>
      </c>
      <c r="E513" s="14" t="s">
        <v>286</v>
      </c>
      <c r="F513" s="14" t="s">
        <v>701</v>
      </c>
      <c r="G513" s="28">
        <v>1181</v>
      </c>
      <c r="H513" s="28">
        <v>-991.6</v>
      </c>
      <c r="I513" s="28">
        <v>189.4</v>
      </c>
      <c r="J513" s="14" t="s">
        <v>24</v>
      </c>
    </row>
    <row r="514" spans="1:10" hidden="1" outlineLevel="4" x14ac:dyDescent="0.25">
      <c r="A514" s="41">
        <v>1002250</v>
      </c>
      <c r="B514" s="14" t="s">
        <v>22</v>
      </c>
      <c r="C514" s="15">
        <v>27942</v>
      </c>
      <c r="D514" s="14" t="s">
        <v>693</v>
      </c>
      <c r="E514" s="14" t="s">
        <v>297</v>
      </c>
      <c r="F514" s="14" t="s">
        <v>693</v>
      </c>
      <c r="G514" s="28">
        <v>1240</v>
      </c>
      <c r="H514" s="28">
        <v>-1041.19</v>
      </c>
      <c r="I514" s="28">
        <v>198.81</v>
      </c>
      <c r="J514" s="14" t="s">
        <v>24</v>
      </c>
    </row>
    <row r="515" spans="1:10" hidden="1" outlineLevel="4" x14ac:dyDescent="0.25">
      <c r="A515" s="41">
        <v>1002251</v>
      </c>
      <c r="B515" s="14" t="s">
        <v>22</v>
      </c>
      <c r="C515" s="15">
        <v>27942</v>
      </c>
      <c r="D515" s="14" t="s">
        <v>702</v>
      </c>
      <c r="E515" s="14" t="s">
        <v>280</v>
      </c>
      <c r="F515" s="14" t="s">
        <v>702</v>
      </c>
      <c r="G515" s="28">
        <v>1243</v>
      </c>
      <c r="H515" s="28">
        <v>-1043.68</v>
      </c>
      <c r="I515" s="28">
        <v>199.32</v>
      </c>
      <c r="J515" s="14" t="s">
        <v>24</v>
      </c>
    </row>
    <row r="516" spans="1:10" hidden="1" outlineLevel="4" x14ac:dyDescent="0.25">
      <c r="A516" s="41">
        <v>1002254</v>
      </c>
      <c r="B516" s="14" t="s">
        <v>22</v>
      </c>
      <c r="C516" s="15">
        <v>27942</v>
      </c>
      <c r="D516" s="14" t="s">
        <v>703</v>
      </c>
      <c r="E516" s="14" t="s">
        <v>286</v>
      </c>
      <c r="F516" s="14" t="s">
        <v>703</v>
      </c>
      <c r="G516" s="28">
        <v>1317</v>
      </c>
      <c r="H516" s="28">
        <v>-1105.83</v>
      </c>
      <c r="I516" s="28">
        <v>211.17</v>
      </c>
      <c r="J516" s="14" t="s">
        <v>24</v>
      </c>
    </row>
    <row r="517" spans="1:10" hidden="1" outlineLevel="4" x14ac:dyDescent="0.25">
      <c r="A517" s="41">
        <v>1002255</v>
      </c>
      <c r="B517" s="14" t="s">
        <v>22</v>
      </c>
      <c r="C517" s="15">
        <v>27942</v>
      </c>
      <c r="D517" s="14" t="s">
        <v>704</v>
      </c>
      <c r="E517" s="14" t="s">
        <v>286</v>
      </c>
      <c r="F517" s="14" t="s">
        <v>704</v>
      </c>
      <c r="G517" s="28">
        <v>1430</v>
      </c>
      <c r="H517" s="28">
        <v>-1200.75</v>
      </c>
      <c r="I517" s="28">
        <v>229.25</v>
      </c>
      <c r="J517" s="14" t="s">
        <v>24</v>
      </c>
    </row>
    <row r="518" spans="1:10" hidden="1" outlineLevel="4" x14ac:dyDescent="0.25">
      <c r="A518" s="41">
        <v>1002257</v>
      </c>
      <c r="B518" s="14" t="s">
        <v>22</v>
      </c>
      <c r="C518" s="15">
        <v>27942</v>
      </c>
      <c r="D518" s="14" t="s">
        <v>705</v>
      </c>
      <c r="E518" s="14" t="s">
        <v>286</v>
      </c>
      <c r="F518" s="14" t="s">
        <v>705</v>
      </c>
      <c r="G518" s="28">
        <v>1631</v>
      </c>
      <c r="H518" s="28">
        <v>-1369.46</v>
      </c>
      <c r="I518" s="28">
        <v>261.54000000000002</v>
      </c>
      <c r="J518" s="14" t="s">
        <v>24</v>
      </c>
    </row>
    <row r="519" spans="1:10" hidden="1" outlineLevel="4" x14ac:dyDescent="0.25">
      <c r="A519" s="41">
        <v>1002258</v>
      </c>
      <c r="B519" s="14" t="s">
        <v>22</v>
      </c>
      <c r="C519" s="15">
        <v>27942</v>
      </c>
      <c r="D519" s="14" t="s">
        <v>706</v>
      </c>
      <c r="E519" s="14" t="s">
        <v>286</v>
      </c>
      <c r="F519" s="14" t="s">
        <v>706</v>
      </c>
      <c r="G519" s="28">
        <v>1686</v>
      </c>
      <c r="H519" s="28">
        <v>-1415.7</v>
      </c>
      <c r="I519" s="28">
        <v>270.3</v>
      </c>
      <c r="J519" s="14" t="s">
        <v>24</v>
      </c>
    </row>
    <row r="520" spans="1:10" hidden="1" outlineLevel="4" x14ac:dyDescent="0.25">
      <c r="A520" s="41">
        <v>1002259</v>
      </c>
      <c r="B520" s="14" t="s">
        <v>22</v>
      </c>
      <c r="C520" s="15">
        <v>27942</v>
      </c>
      <c r="D520" s="14" t="s">
        <v>707</v>
      </c>
      <c r="E520" s="14" t="s">
        <v>327</v>
      </c>
      <c r="F520" s="14" t="s">
        <v>707</v>
      </c>
      <c r="G520" s="28">
        <v>1743</v>
      </c>
      <c r="H520" s="28">
        <v>-1463.51</v>
      </c>
      <c r="I520" s="28">
        <v>279.49</v>
      </c>
      <c r="J520" s="14" t="s">
        <v>24</v>
      </c>
    </row>
    <row r="521" spans="1:10" hidden="1" outlineLevel="4" x14ac:dyDescent="0.25">
      <c r="A521" s="41">
        <v>1002260</v>
      </c>
      <c r="B521" s="14" t="s">
        <v>22</v>
      </c>
      <c r="C521" s="15">
        <v>27942</v>
      </c>
      <c r="D521" s="14" t="s">
        <v>708</v>
      </c>
      <c r="E521" s="14" t="s">
        <v>286</v>
      </c>
      <c r="F521" s="14" t="s">
        <v>708</v>
      </c>
      <c r="G521" s="28">
        <v>1776</v>
      </c>
      <c r="H521" s="28">
        <v>-1491.21</v>
      </c>
      <c r="I521" s="28">
        <v>284.79000000000002</v>
      </c>
      <c r="J521" s="14" t="s">
        <v>24</v>
      </c>
    </row>
    <row r="522" spans="1:10" hidden="1" outlineLevel="4" x14ac:dyDescent="0.25">
      <c r="A522" s="41">
        <v>1002262</v>
      </c>
      <c r="B522" s="14" t="s">
        <v>22</v>
      </c>
      <c r="C522" s="15">
        <v>27942</v>
      </c>
      <c r="D522" s="14" t="s">
        <v>709</v>
      </c>
      <c r="E522" s="14" t="s">
        <v>286</v>
      </c>
      <c r="F522" s="14" t="s">
        <v>709</v>
      </c>
      <c r="G522" s="28">
        <v>1972</v>
      </c>
      <c r="H522" s="28">
        <v>-1655.8</v>
      </c>
      <c r="I522" s="28">
        <v>316.2</v>
      </c>
      <c r="J522" s="14" t="s">
        <v>24</v>
      </c>
    </row>
    <row r="523" spans="1:10" hidden="1" outlineLevel="4" x14ac:dyDescent="0.25">
      <c r="A523" s="41">
        <v>1002263</v>
      </c>
      <c r="B523" s="14" t="s">
        <v>22</v>
      </c>
      <c r="C523" s="15">
        <v>27942</v>
      </c>
      <c r="D523" s="14" t="s">
        <v>710</v>
      </c>
      <c r="E523" s="14" t="s">
        <v>286</v>
      </c>
      <c r="F523" s="14" t="s">
        <v>710</v>
      </c>
      <c r="G523" s="28">
        <v>2035</v>
      </c>
      <c r="H523" s="28">
        <v>-1708.72</v>
      </c>
      <c r="I523" s="28">
        <v>326.27999999999997</v>
      </c>
      <c r="J523" s="14" t="s">
        <v>24</v>
      </c>
    </row>
    <row r="524" spans="1:10" hidden="1" outlineLevel="4" x14ac:dyDescent="0.25">
      <c r="A524" s="41">
        <v>1002264</v>
      </c>
      <c r="B524" s="14" t="s">
        <v>22</v>
      </c>
      <c r="C524" s="15">
        <v>27942</v>
      </c>
      <c r="D524" s="14" t="s">
        <v>711</v>
      </c>
      <c r="E524" s="14" t="s">
        <v>286</v>
      </c>
      <c r="F524" s="14" t="s">
        <v>711</v>
      </c>
      <c r="G524" s="28">
        <v>2331</v>
      </c>
      <c r="H524" s="28">
        <v>-1957.22</v>
      </c>
      <c r="I524" s="28">
        <v>373.78</v>
      </c>
      <c r="J524" s="14" t="s">
        <v>24</v>
      </c>
    </row>
    <row r="525" spans="1:10" hidden="1" outlineLevel="4" x14ac:dyDescent="0.25">
      <c r="A525" s="41">
        <v>1002266</v>
      </c>
      <c r="B525" s="14" t="s">
        <v>22</v>
      </c>
      <c r="C525" s="15">
        <v>27942</v>
      </c>
      <c r="D525" s="14" t="s">
        <v>712</v>
      </c>
      <c r="E525" s="14" t="s">
        <v>286</v>
      </c>
      <c r="F525" s="14" t="s">
        <v>712</v>
      </c>
      <c r="G525" s="28">
        <v>2766</v>
      </c>
      <c r="H525" s="28">
        <v>-2322.4899999999998</v>
      </c>
      <c r="I525" s="28">
        <v>443.51</v>
      </c>
      <c r="J525" s="14" t="s">
        <v>24</v>
      </c>
    </row>
    <row r="526" spans="1:10" hidden="1" outlineLevel="4" x14ac:dyDescent="0.25">
      <c r="A526" s="41">
        <v>1002267</v>
      </c>
      <c r="B526" s="14" t="s">
        <v>22</v>
      </c>
      <c r="C526" s="15">
        <v>27942</v>
      </c>
      <c r="D526" s="14" t="s">
        <v>713</v>
      </c>
      <c r="E526" s="14" t="s">
        <v>324</v>
      </c>
      <c r="F526" s="14" t="s">
        <v>713</v>
      </c>
      <c r="G526" s="28">
        <v>3181</v>
      </c>
      <c r="H526" s="28">
        <v>-2670.92</v>
      </c>
      <c r="I526" s="28">
        <v>510.08</v>
      </c>
      <c r="J526" s="14" t="s">
        <v>24</v>
      </c>
    </row>
    <row r="527" spans="1:10" hidden="1" outlineLevel="4" x14ac:dyDescent="0.25">
      <c r="A527" s="41">
        <v>1002268</v>
      </c>
      <c r="B527" s="14" t="s">
        <v>22</v>
      </c>
      <c r="C527" s="15">
        <v>27942</v>
      </c>
      <c r="D527" s="14" t="s">
        <v>714</v>
      </c>
      <c r="E527" s="14" t="s">
        <v>339</v>
      </c>
      <c r="F527" s="14" t="s">
        <v>714</v>
      </c>
      <c r="G527" s="28">
        <v>122</v>
      </c>
      <c r="H527" s="28">
        <v>-102.43</v>
      </c>
      <c r="I527" s="28">
        <v>19.57</v>
      </c>
      <c r="J527" s="14" t="s">
        <v>24</v>
      </c>
    </row>
    <row r="528" spans="1:10" hidden="1" outlineLevel="4" x14ac:dyDescent="0.25">
      <c r="A528" s="41">
        <v>1002270</v>
      </c>
      <c r="B528" s="14" t="s">
        <v>22</v>
      </c>
      <c r="C528" s="15">
        <v>27942</v>
      </c>
      <c r="D528" s="14" t="s">
        <v>715</v>
      </c>
      <c r="E528" s="14" t="s">
        <v>286</v>
      </c>
      <c r="F528" s="14" t="s">
        <v>715</v>
      </c>
      <c r="G528" s="28">
        <v>4564</v>
      </c>
      <c r="H528" s="28">
        <v>-3832.16</v>
      </c>
      <c r="I528" s="28">
        <v>731.84</v>
      </c>
      <c r="J528" s="14" t="s">
        <v>24</v>
      </c>
    </row>
    <row r="529" spans="1:10" hidden="1" outlineLevel="4" x14ac:dyDescent="0.25">
      <c r="A529" s="41">
        <v>1002271</v>
      </c>
      <c r="B529" s="14" t="s">
        <v>22</v>
      </c>
      <c r="C529" s="15">
        <v>27942</v>
      </c>
      <c r="D529" s="14" t="s">
        <v>716</v>
      </c>
      <c r="E529" s="14" t="s">
        <v>286</v>
      </c>
      <c r="F529" s="14" t="s">
        <v>716</v>
      </c>
      <c r="G529" s="28">
        <v>5128</v>
      </c>
      <c r="H529" s="28">
        <v>-4305.76</v>
      </c>
      <c r="I529" s="28">
        <v>822.24</v>
      </c>
      <c r="J529" s="14" t="s">
        <v>24</v>
      </c>
    </row>
    <row r="530" spans="1:10" hidden="1" outlineLevel="4" x14ac:dyDescent="0.25">
      <c r="A530" s="41">
        <v>1002273</v>
      </c>
      <c r="B530" s="14" t="s">
        <v>22</v>
      </c>
      <c r="C530" s="15">
        <v>27942</v>
      </c>
      <c r="D530" s="14" t="s">
        <v>717</v>
      </c>
      <c r="E530" s="14" t="s">
        <v>286</v>
      </c>
      <c r="F530" s="14" t="s">
        <v>717</v>
      </c>
      <c r="G530" s="28">
        <v>10694</v>
      </c>
      <c r="H530" s="28">
        <v>-8979.2900000000009</v>
      </c>
      <c r="I530" s="28">
        <v>1714.71</v>
      </c>
      <c r="J530" s="14" t="s">
        <v>24</v>
      </c>
    </row>
    <row r="531" spans="1:10" hidden="1" outlineLevel="4" x14ac:dyDescent="0.25">
      <c r="A531" s="41">
        <v>1002275</v>
      </c>
      <c r="B531" s="14" t="s">
        <v>22</v>
      </c>
      <c r="C531" s="15">
        <v>27942</v>
      </c>
      <c r="D531" s="14" t="s">
        <v>718</v>
      </c>
      <c r="E531" s="14" t="s">
        <v>364</v>
      </c>
      <c r="F531" s="14" t="s">
        <v>718</v>
      </c>
      <c r="G531" s="28">
        <v>15165</v>
      </c>
      <c r="H531" s="28">
        <v>-12733.38</v>
      </c>
      <c r="I531" s="28">
        <v>2431.62</v>
      </c>
      <c r="J531" s="14" t="s">
        <v>24</v>
      </c>
    </row>
    <row r="532" spans="1:10" hidden="1" outlineLevel="4" x14ac:dyDescent="0.25">
      <c r="A532" s="41">
        <v>1002276</v>
      </c>
      <c r="B532" s="14" t="s">
        <v>22</v>
      </c>
      <c r="C532" s="15">
        <v>27942</v>
      </c>
      <c r="D532" s="14" t="s">
        <v>719</v>
      </c>
      <c r="E532" s="14" t="s">
        <v>286</v>
      </c>
      <c r="F532" s="14" t="s">
        <v>719</v>
      </c>
      <c r="G532" s="28">
        <v>15681</v>
      </c>
      <c r="H532" s="28">
        <v>-13166.65</v>
      </c>
      <c r="I532" s="28">
        <v>2514.35</v>
      </c>
      <c r="J532" s="14" t="s">
        <v>24</v>
      </c>
    </row>
    <row r="533" spans="1:10" hidden="1" outlineLevel="4" x14ac:dyDescent="0.25">
      <c r="A533" s="41">
        <v>1002277</v>
      </c>
      <c r="B533" s="14" t="s">
        <v>22</v>
      </c>
      <c r="C533" s="15">
        <v>27942</v>
      </c>
      <c r="D533" s="14" t="s">
        <v>720</v>
      </c>
      <c r="E533" s="14" t="s">
        <v>339</v>
      </c>
      <c r="F533" s="14" t="s">
        <v>720</v>
      </c>
      <c r="G533" s="28">
        <v>560122</v>
      </c>
      <c r="H533" s="28">
        <v>-470310.71</v>
      </c>
      <c r="I533" s="28">
        <v>89811.29</v>
      </c>
      <c r="J533" s="14" t="s">
        <v>24</v>
      </c>
    </row>
    <row r="534" spans="1:10" hidden="1" outlineLevel="4" x14ac:dyDescent="0.25">
      <c r="A534" s="41">
        <v>1002296</v>
      </c>
      <c r="B534" s="14" t="s">
        <v>22</v>
      </c>
      <c r="C534" s="15">
        <v>27942</v>
      </c>
      <c r="D534" s="14" t="s">
        <v>721</v>
      </c>
      <c r="E534" s="14" t="s">
        <v>324</v>
      </c>
      <c r="F534" s="14" t="s">
        <v>721</v>
      </c>
      <c r="G534" s="28">
        <v>30344</v>
      </c>
      <c r="H534" s="28">
        <v>-25478.57</v>
      </c>
      <c r="I534" s="28">
        <v>4865.43</v>
      </c>
      <c r="J534" s="14" t="s">
        <v>24</v>
      </c>
    </row>
    <row r="535" spans="1:10" hidden="1" outlineLevel="4" x14ac:dyDescent="0.25">
      <c r="A535" s="41">
        <v>1002371</v>
      </c>
      <c r="B535" s="14" t="s">
        <v>22</v>
      </c>
      <c r="C535" s="15">
        <v>28307</v>
      </c>
      <c r="D535" s="14" t="s">
        <v>722</v>
      </c>
      <c r="E535" s="14" t="s">
        <v>286</v>
      </c>
      <c r="F535" s="14" t="s">
        <v>722</v>
      </c>
      <c r="G535" s="28">
        <v>-124789</v>
      </c>
      <c r="H535" s="28">
        <v>102984.05</v>
      </c>
      <c r="I535" s="28">
        <v>-21804.95</v>
      </c>
      <c r="J535" s="14" t="s">
        <v>24</v>
      </c>
    </row>
    <row r="536" spans="1:10" hidden="1" outlineLevel="4" x14ac:dyDescent="0.25">
      <c r="A536" s="41">
        <v>1002376</v>
      </c>
      <c r="B536" s="14" t="s">
        <v>22</v>
      </c>
      <c r="C536" s="15">
        <v>28307</v>
      </c>
      <c r="D536" s="14" t="s">
        <v>723</v>
      </c>
      <c r="E536" s="14" t="s">
        <v>286</v>
      </c>
      <c r="F536" s="14" t="s">
        <v>723</v>
      </c>
      <c r="G536" s="28">
        <v>494</v>
      </c>
      <c r="H536" s="28">
        <v>-407.67</v>
      </c>
      <c r="I536" s="28">
        <v>86.33</v>
      </c>
      <c r="J536" s="14" t="s">
        <v>24</v>
      </c>
    </row>
    <row r="537" spans="1:10" hidden="1" outlineLevel="4" x14ac:dyDescent="0.25">
      <c r="A537" s="41">
        <v>1002377</v>
      </c>
      <c r="B537" s="14" t="s">
        <v>22</v>
      </c>
      <c r="C537" s="15">
        <v>28307</v>
      </c>
      <c r="D537" s="14" t="s">
        <v>724</v>
      </c>
      <c r="E537" s="14" t="s">
        <v>286</v>
      </c>
      <c r="F537" s="14" t="s">
        <v>724</v>
      </c>
      <c r="G537" s="28">
        <v>514</v>
      </c>
      <c r="H537" s="28">
        <v>-424.16</v>
      </c>
      <c r="I537" s="28">
        <v>89.84</v>
      </c>
      <c r="J537" s="14" t="s">
        <v>24</v>
      </c>
    </row>
    <row r="538" spans="1:10" hidden="1" outlineLevel="4" x14ac:dyDescent="0.25">
      <c r="A538" s="41">
        <v>1002379</v>
      </c>
      <c r="B538" s="14" t="s">
        <v>22</v>
      </c>
      <c r="C538" s="15">
        <v>28307</v>
      </c>
      <c r="D538" s="14" t="s">
        <v>725</v>
      </c>
      <c r="E538" s="14" t="s">
        <v>316</v>
      </c>
      <c r="F538" s="14" t="s">
        <v>725</v>
      </c>
      <c r="G538" s="28">
        <v>568</v>
      </c>
      <c r="H538" s="28">
        <v>-468.76</v>
      </c>
      <c r="I538" s="28">
        <v>99.24</v>
      </c>
      <c r="J538" s="14" t="s">
        <v>24</v>
      </c>
    </row>
    <row r="539" spans="1:10" hidden="1" outlineLevel="4" x14ac:dyDescent="0.25">
      <c r="A539" s="41">
        <v>1002380</v>
      </c>
      <c r="B539" s="14" t="s">
        <v>22</v>
      </c>
      <c r="C539" s="15">
        <v>28307</v>
      </c>
      <c r="D539" s="14" t="s">
        <v>725</v>
      </c>
      <c r="E539" s="14" t="s">
        <v>280</v>
      </c>
      <c r="F539" s="14" t="s">
        <v>725</v>
      </c>
      <c r="G539" s="28">
        <v>568</v>
      </c>
      <c r="H539" s="28">
        <v>-468.76</v>
      </c>
      <c r="I539" s="28">
        <v>99.24</v>
      </c>
      <c r="J539" s="14" t="s">
        <v>24</v>
      </c>
    </row>
    <row r="540" spans="1:10" hidden="1" outlineLevel="4" x14ac:dyDescent="0.25">
      <c r="A540" s="41">
        <v>1002381</v>
      </c>
      <c r="B540" s="14" t="s">
        <v>22</v>
      </c>
      <c r="C540" s="15">
        <v>28307</v>
      </c>
      <c r="D540" s="14" t="s">
        <v>725</v>
      </c>
      <c r="E540" s="14" t="s">
        <v>414</v>
      </c>
      <c r="F540" s="14" t="s">
        <v>725</v>
      </c>
      <c r="G540" s="28">
        <v>568</v>
      </c>
      <c r="H540" s="28">
        <v>-468.76</v>
      </c>
      <c r="I540" s="28">
        <v>99.24</v>
      </c>
      <c r="J540" s="14" t="s">
        <v>24</v>
      </c>
    </row>
    <row r="541" spans="1:10" hidden="1" outlineLevel="4" x14ac:dyDescent="0.25">
      <c r="A541" s="41">
        <v>1002383</v>
      </c>
      <c r="B541" s="14" t="s">
        <v>22</v>
      </c>
      <c r="C541" s="15">
        <v>28307</v>
      </c>
      <c r="D541" s="14" t="s">
        <v>726</v>
      </c>
      <c r="E541" s="14" t="s">
        <v>286</v>
      </c>
      <c r="F541" s="14" t="s">
        <v>726</v>
      </c>
      <c r="G541" s="28">
        <v>605</v>
      </c>
      <c r="H541" s="28">
        <v>-499.28</v>
      </c>
      <c r="I541" s="28">
        <v>105.72</v>
      </c>
      <c r="J541" s="14" t="s">
        <v>24</v>
      </c>
    </row>
    <row r="542" spans="1:10" hidden="1" outlineLevel="4" x14ac:dyDescent="0.25">
      <c r="A542" s="41">
        <v>1002384</v>
      </c>
      <c r="B542" s="14" t="s">
        <v>22</v>
      </c>
      <c r="C542" s="15">
        <v>28307</v>
      </c>
      <c r="D542" s="14" t="s">
        <v>727</v>
      </c>
      <c r="E542" s="14" t="s">
        <v>286</v>
      </c>
      <c r="F542" s="14" t="s">
        <v>727</v>
      </c>
      <c r="G542" s="28">
        <v>628</v>
      </c>
      <c r="H542" s="28">
        <v>-518.27</v>
      </c>
      <c r="I542" s="28">
        <v>109.73</v>
      </c>
      <c r="J542" s="14" t="s">
        <v>24</v>
      </c>
    </row>
    <row r="543" spans="1:10" hidden="1" outlineLevel="4" x14ac:dyDescent="0.25">
      <c r="A543" s="41">
        <v>1002387</v>
      </c>
      <c r="B543" s="14" t="s">
        <v>22</v>
      </c>
      <c r="C543" s="15">
        <v>28307</v>
      </c>
      <c r="D543" s="14" t="s">
        <v>728</v>
      </c>
      <c r="E543" s="14" t="s">
        <v>364</v>
      </c>
      <c r="F543" s="14" t="s">
        <v>728</v>
      </c>
      <c r="G543" s="28">
        <v>805</v>
      </c>
      <c r="H543" s="28">
        <v>-664.33</v>
      </c>
      <c r="I543" s="28">
        <v>140.66999999999999</v>
      </c>
      <c r="J543" s="14" t="s">
        <v>24</v>
      </c>
    </row>
    <row r="544" spans="1:10" hidden="1" outlineLevel="4" x14ac:dyDescent="0.25">
      <c r="A544" s="41">
        <v>1002390</v>
      </c>
      <c r="B544" s="14" t="s">
        <v>22</v>
      </c>
      <c r="C544" s="15">
        <v>28307</v>
      </c>
      <c r="D544" s="14" t="s">
        <v>729</v>
      </c>
      <c r="E544" s="14" t="s">
        <v>286</v>
      </c>
      <c r="F544" s="14" t="s">
        <v>729</v>
      </c>
      <c r="G544" s="28">
        <v>900</v>
      </c>
      <c r="H544" s="28">
        <v>-742.74</v>
      </c>
      <c r="I544" s="28">
        <v>157.26</v>
      </c>
      <c r="J544" s="14" t="s">
        <v>24</v>
      </c>
    </row>
    <row r="545" spans="1:10" hidden="1" outlineLevel="4" x14ac:dyDescent="0.25">
      <c r="A545" s="41">
        <v>1002391</v>
      </c>
      <c r="B545" s="14" t="s">
        <v>22</v>
      </c>
      <c r="C545" s="15">
        <v>28307</v>
      </c>
      <c r="D545" s="14" t="s">
        <v>730</v>
      </c>
      <c r="E545" s="14" t="s">
        <v>339</v>
      </c>
      <c r="F545" s="14" t="s">
        <v>730</v>
      </c>
      <c r="G545" s="28">
        <v>988</v>
      </c>
      <c r="H545" s="28">
        <v>-815.35</v>
      </c>
      <c r="I545" s="28">
        <v>172.65</v>
      </c>
      <c r="J545" s="14" t="s">
        <v>24</v>
      </c>
    </row>
    <row r="546" spans="1:10" outlineLevel="4" x14ac:dyDescent="0.25">
      <c r="A546" s="47">
        <v>1002392</v>
      </c>
      <c r="B546" s="48" t="s">
        <v>22</v>
      </c>
      <c r="C546" s="49">
        <v>28307</v>
      </c>
      <c r="D546" s="48" t="s">
        <v>731</v>
      </c>
      <c r="E546" s="48" t="s">
        <v>291</v>
      </c>
      <c r="F546" s="48" t="s">
        <v>731</v>
      </c>
      <c r="G546" s="57">
        <v>997</v>
      </c>
      <c r="H546" s="57">
        <v>-822.81</v>
      </c>
      <c r="I546" s="57">
        <v>174.19</v>
      </c>
      <c r="J546" s="48" t="s">
        <v>24</v>
      </c>
    </row>
    <row r="547" spans="1:10" hidden="1" outlineLevel="4" x14ac:dyDescent="0.25">
      <c r="A547" s="41">
        <v>1002394</v>
      </c>
      <c r="B547" s="14" t="s">
        <v>22</v>
      </c>
      <c r="C547" s="15">
        <v>28307</v>
      </c>
      <c r="D547" s="14" t="s">
        <v>732</v>
      </c>
      <c r="E547" s="14" t="s">
        <v>286</v>
      </c>
      <c r="F547" s="14" t="s">
        <v>732</v>
      </c>
      <c r="G547" s="28">
        <v>1428</v>
      </c>
      <c r="H547" s="28">
        <v>-1178.48</v>
      </c>
      <c r="I547" s="28">
        <v>249.52</v>
      </c>
      <c r="J547" s="14" t="s">
        <v>24</v>
      </c>
    </row>
    <row r="548" spans="1:10" hidden="1" outlineLevel="4" x14ac:dyDescent="0.25">
      <c r="A548" s="41">
        <v>1002395</v>
      </c>
      <c r="B548" s="14" t="s">
        <v>22</v>
      </c>
      <c r="C548" s="15">
        <v>28307</v>
      </c>
      <c r="D548" s="14" t="s">
        <v>733</v>
      </c>
      <c r="E548" s="14" t="s">
        <v>286</v>
      </c>
      <c r="F548" s="14" t="s">
        <v>733</v>
      </c>
      <c r="G548" s="28">
        <v>1508</v>
      </c>
      <c r="H548" s="28">
        <v>-1244.53</v>
      </c>
      <c r="I548" s="28">
        <v>263.47000000000003</v>
      </c>
      <c r="J548" s="14" t="s">
        <v>24</v>
      </c>
    </row>
    <row r="549" spans="1:10" hidden="1" outlineLevel="4" x14ac:dyDescent="0.25">
      <c r="A549" s="41">
        <v>1002397</v>
      </c>
      <c r="B549" s="14" t="s">
        <v>22</v>
      </c>
      <c r="C549" s="15">
        <v>28307</v>
      </c>
      <c r="D549" s="14" t="s">
        <v>734</v>
      </c>
      <c r="E549" s="14" t="s">
        <v>286</v>
      </c>
      <c r="F549" s="14" t="s">
        <v>734</v>
      </c>
      <c r="G549" s="28">
        <v>2017</v>
      </c>
      <c r="H549" s="28">
        <v>-1664.57</v>
      </c>
      <c r="I549" s="28">
        <v>352.43</v>
      </c>
      <c r="J549" s="14" t="s">
        <v>24</v>
      </c>
    </row>
    <row r="550" spans="1:10" hidden="1" outlineLevel="4" x14ac:dyDescent="0.25">
      <c r="A550" s="41">
        <v>1002398</v>
      </c>
      <c r="B550" s="14" t="s">
        <v>22</v>
      </c>
      <c r="C550" s="15">
        <v>28307</v>
      </c>
      <c r="D550" s="14" t="s">
        <v>735</v>
      </c>
      <c r="E550" s="14" t="s">
        <v>414</v>
      </c>
      <c r="F550" s="14" t="s">
        <v>735</v>
      </c>
      <c r="G550" s="28">
        <v>2025</v>
      </c>
      <c r="H550" s="28">
        <v>-1671.22</v>
      </c>
      <c r="I550" s="28">
        <v>353.78</v>
      </c>
      <c r="J550" s="14" t="s">
        <v>24</v>
      </c>
    </row>
    <row r="551" spans="1:10" hidden="1" outlineLevel="4" x14ac:dyDescent="0.25">
      <c r="A551" s="41">
        <v>1002400</v>
      </c>
      <c r="B551" s="14" t="s">
        <v>22</v>
      </c>
      <c r="C551" s="15">
        <v>28307</v>
      </c>
      <c r="D551" s="14" t="s">
        <v>736</v>
      </c>
      <c r="E551" s="14" t="s">
        <v>344</v>
      </c>
      <c r="F551" s="14" t="s">
        <v>736</v>
      </c>
      <c r="G551" s="28">
        <v>2071</v>
      </c>
      <c r="H551" s="28">
        <v>-1709.11</v>
      </c>
      <c r="I551" s="28">
        <v>361.89</v>
      </c>
      <c r="J551" s="14" t="s">
        <v>24</v>
      </c>
    </row>
    <row r="552" spans="1:10" hidden="1" outlineLevel="4" x14ac:dyDescent="0.25">
      <c r="A552" s="41">
        <v>1002401</v>
      </c>
      <c r="B552" s="14" t="s">
        <v>22</v>
      </c>
      <c r="C552" s="15">
        <v>28307</v>
      </c>
      <c r="D552" s="14" t="s">
        <v>737</v>
      </c>
      <c r="E552" s="14" t="s">
        <v>286</v>
      </c>
      <c r="F552" s="14" t="s">
        <v>737</v>
      </c>
      <c r="G552" s="28">
        <v>2124</v>
      </c>
      <c r="H552" s="28">
        <v>-1752.88</v>
      </c>
      <c r="I552" s="28">
        <v>371.12</v>
      </c>
      <c r="J552" s="14" t="s">
        <v>24</v>
      </c>
    </row>
    <row r="553" spans="1:10" hidden="1" outlineLevel="4" x14ac:dyDescent="0.25">
      <c r="A553" s="41">
        <v>1002402</v>
      </c>
      <c r="B553" s="14" t="s">
        <v>22</v>
      </c>
      <c r="C553" s="15">
        <v>28307</v>
      </c>
      <c r="D553" s="14" t="s">
        <v>738</v>
      </c>
      <c r="E553" s="14" t="s">
        <v>286</v>
      </c>
      <c r="F553" s="14" t="s">
        <v>738</v>
      </c>
      <c r="G553" s="28">
        <v>2288</v>
      </c>
      <c r="H553" s="28">
        <v>-1888.19</v>
      </c>
      <c r="I553" s="28">
        <v>399.81</v>
      </c>
      <c r="J553" s="14" t="s">
        <v>24</v>
      </c>
    </row>
    <row r="554" spans="1:10" hidden="1" outlineLevel="4" x14ac:dyDescent="0.25">
      <c r="A554" s="41">
        <v>1002403</v>
      </c>
      <c r="B554" s="14" t="s">
        <v>22</v>
      </c>
      <c r="C554" s="15">
        <v>28307</v>
      </c>
      <c r="D554" s="14" t="s">
        <v>739</v>
      </c>
      <c r="E554" s="14" t="s">
        <v>286</v>
      </c>
      <c r="F554" s="14" t="s">
        <v>739</v>
      </c>
      <c r="G554" s="28">
        <v>2502</v>
      </c>
      <c r="H554" s="28">
        <v>-2064.84</v>
      </c>
      <c r="I554" s="28">
        <v>437.16</v>
      </c>
      <c r="J554" s="14" t="s">
        <v>24</v>
      </c>
    </row>
    <row r="555" spans="1:10" hidden="1" outlineLevel="4" x14ac:dyDescent="0.25">
      <c r="A555" s="41">
        <v>1002404</v>
      </c>
      <c r="B555" s="14" t="s">
        <v>22</v>
      </c>
      <c r="C555" s="15">
        <v>28307</v>
      </c>
      <c r="D555" s="14" t="s">
        <v>740</v>
      </c>
      <c r="E555" s="14" t="s">
        <v>286</v>
      </c>
      <c r="F555" s="14" t="s">
        <v>740</v>
      </c>
      <c r="G555" s="28">
        <v>3170</v>
      </c>
      <c r="H555" s="28">
        <v>-2616.0700000000002</v>
      </c>
      <c r="I555" s="28">
        <v>553.92999999999995</v>
      </c>
      <c r="J555" s="14" t="s">
        <v>24</v>
      </c>
    </row>
    <row r="556" spans="1:10" hidden="1" outlineLevel="4" x14ac:dyDescent="0.25">
      <c r="A556" s="41">
        <v>1002405</v>
      </c>
      <c r="B556" s="14" t="s">
        <v>22</v>
      </c>
      <c r="C556" s="15">
        <v>28307</v>
      </c>
      <c r="D556" s="14" t="s">
        <v>741</v>
      </c>
      <c r="E556" s="14" t="s">
        <v>286</v>
      </c>
      <c r="F556" s="14" t="s">
        <v>741</v>
      </c>
      <c r="G556" s="28">
        <v>4330</v>
      </c>
      <c r="H556" s="28">
        <v>-3573.42</v>
      </c>
      <c r="I556" s="28">
        <v>756.58</v>
      </c>
      <c r="J556" s="14" t="s">
        <v>24</v>
      </c>
    </row>
    <row r="557" spans="1:10" hidden="1" outlineLevel="4" x14ac:dyDescent="0.25">
      <c r="A557" s="41">
        <v>1002406</v>
      </c>
      <c r="B557" s="14" t="s">
        <v>22</v>
      </c>
      <c r="C557" s="15">
        <v>28307</v>
      </c>
      <c r="D557" s="14" t="s">
        <v>742</v>
      </c>
      <c r="E557" s="14" t="s">
        <v>286</v>
      </c>
      <c r="F557" s="14" t="s">
        <v>742</v>
      </c>
      <c r="G557" s="28">
        <v>4641</v>
      </c>
      <c r="H557" s="28">
        <v>-3830.08</v>
      </c>
      <c r="I557" s="28">
        <v>810.92</v>
      </c>
      <c r="J557" s="14" t="s">
        <v>24</v>
      </c>
    </row>
    <row r="558" spans="1:10" hidden="1" outlineLevel="4" x14ac:dyDescent="0.25">
      <c r="A558" s="41">
        <v>1002407</v>
      </c>
      <c r="B558" s="14" t="s">
        <v>22</v>
      </c>
      <c r="C558" s="15">
        <v>28307</v>
      </c>
      <c r="D558" s="14" t="s">
        <v>743</v>
      </c>
      <c r="E558" s="14" t="s">
        <v>364</v>
      </c>
      <c r="F558" s="14" t="s">
        <v>743</v>
      </c>
      <c r="G558" s="28">
        <v>4709</v>
      </c>
      <c r="H558" s="28">
        <v>-3886.16</v>
      </c>
      <c r="I558" s="28">
        <v>822.84</v>
      </c>
      <c r="J558" s="14" t="s">
        <v>24</v>
      </c>
    </row>
    <row r="559" spans="1:10" hidden="1" outlineLevel="4" x14ac:dyDescent="0.25">
      <c r="A559" s="41">
        <v>1002408</v>
      </c>
      <c r="B559" s="14" t="s">
        <v>22</v>
      </c>
      <c r="C559" s="15">
        <v>28307</v>
      </c>
      <c r="D559" s="14" t="s">
        <v>744</v>
      </c>
      <c r="E559" s="14" t="s">
        <v>364</v>
      </c>
      <c r="F559" s="14" t="s">
        <v>744</v>
      </c>
      <c r="G559" s="28">
        <v>7164</v>
      </c>
      <c r="H559" s="28">
        <v>-5912.16</v>
      </c>
      <c r="I559" s="28">
        <v>1251.8399999999999</v>
      </c>
      <c r="J559" s="14" t="s">
        <v>24</v>
      </c>
    </row>
    <row r="560" spans="1:10" hidden="1" outlineLevel="4" x14ac:dyDescent="0.25">
      <c r="A560" s="41">
        <v>1002409</v>
      </c>
      <c r="B560" s="14" t="s">
        <v>22</v>
      </c>
      <c r="C560" s="15">
        <v>28307</v>
      </c>
      <c r="D560" s="14" t="s">
        <v>745</v>
      </c>
      <c r="E560" s="14" t="s">
        <v>286</v>
      </c>
      <c r="F560" s="14" t="s">
        <v>745</v>
      </c>
      <c r="G560" s="28">
        <v>7530</v>
      </c>
      <c r="H560" s="28">
        <v>-6214.28</v>
      </c>
      <c r="I560" s="28">
        <v>1315.72</v>
      </c>
      <c r="J560" s="14" t="s">
        <v>24</v>
      </c>
    </row>
    <row r="561" spans="1:10" hidden="1" outlineLevel="4" x14ac:dyDescent="0.25">
      <c r="A561" s="41">
        <v>1002410</v>
      </c>
      <c r="B561" s="14" t="s">
        <v>22</v>
      </c>
      <c r="C561" s="15">
        <v>28307</v>
      </c>
      <c r="D561" s="14" t="s">
        <v>746</v>
      </c>
      <c r="E561" s="14" t="s">
        <v>286</v>
      </c>
      <c r="F561" s="14" t="s">
        <v>746</v>
      </c>
      <c r="G561" s="28">
        <v>9330</v>
      </c>
      <c r="H561" s="28">
        <v>-7699.75</v>
      </c>
      <c r="I561" s="28">
        <v>1630.25</v>
      </c>
      <c r="J561" s="14" t="s">
        <v>24</v>
      </c>
    </row>
    <row r="562" spans="1:10" hidden="1" outlineLevel="4" x14ac:dyDescent="0.25">
      <c r="A562" s="41">
        <v>1002411</v>
      </c>
      <c r="B562" s="14" t="s">
        <v>22</v>
      </c>
      <c r="C562" s="15">
        <v>28307</v>
      </c>
      <c r="D562" s="14" t="s">
        <v>747</v>
      </c>
      <c r="E562" s="14" t="s">
        <v>414</v>
      </c>
      <c r="F562" s="14" t="s">
        <v>747</v>
      </c>
      <c r="G562" s="28">
        <v>10623</v>
      </c>
      <c r="H562" s="28">
        <v>-8766.81</v>
      </c>
      <c r="I562" s="28">
        <v>1856.19</v>
      </c>
      <c r="J562" s="14" t="s">
        <v>24</v>
      </c>
    </row>
    <row r="563" spans="1:10" hidden="1" outlineLevel="4" x14ac:dyDescent="0.25">
      <c r="A563" s="41">
        <v>1002412</v>
      </c>
      <c r="B563" s="14" t="s">
        <v>22</v>
      </c>
      <c r="C563" s="15">
        <v>28307</v>
      </c>
      <c r="D563" s="14" t="s">
        <v>748</v>
      </c>
      <c r="E563" s="14" t="s">
        <v>286</v>
      </c>
      <c r="F563" s="14" t="s">
        <v>748</v>
      </c>
      <c r="G563" s="28">
        <v>12065</v>
      </c>
      <c r="H563" s="28">
        <v>-9956.82</v>
      </c>
      <c r="I563" s="28">
        <v>2108.1799999999998</v>
      </c>
      <c r="J563" s="14" t="s">
        <v>24</v>
      </c>
    </row>
    <row r="564" spans="1:10" hidden="1" outlineLevel="4" x14ac:dyDescent="0.25">
      <c r="A564" s="41">
        <v>1002413</v>
      </c>
      <c r="B564" s="14" t="s">
        <v>22</v>
      </c>
      <c r="C564" s="15">
        <v>28307</v>
      </c>
      <c r="D564" s="14" t="s">
        <v>749</v>
      </c>
      <c r="E564" s="14" t="s">
        <v>280</v>
      </c>
      <c r="F564" s="14" t="s">
        <v>749</v>
      </c>
      <c r="G564" s="28">
        <v>12377</v>
      </c>
      <c r="H564" s="28">
        <v>-10214.31</v>
      </c>
      <c r="I564" s="28">
        <v>2162.69</v>
      </c>
      <c r="J564" s="14" t="s">
        <v>24</v>
      </c>
    </row>
    <row r="565" spans="1:10" hidden="1" outlineLevel="4" x14ac:dyDescent="0.25">
      <c r="A565" s="41">
        <v>1002414</v>
      </c>
      <c r="B565" s="14" t="s">
        <v>22</v>
      </c>
      <c r="C565" s="15">
        <v>28307</v>
      </c>
      <c r="D565" s="14" t="s">
        <v>742</v>
      </c>
      <c r="E565" s="14" t="s">
        <v>286</v>
      </c>
      <c r="F565" s="14" t="s">
        <v>742</v>
      </c>
      <c r="G565" s="28">
        <v>14578</v>
      </c>
      <c r="H565" s="28">
        <v>-12030.73</v>
      </c>
      <c r="I565" s="28">
        <v>2547.27</v>
      </c>
      <c r="J565" s="14" t="s">
        <v>24</v>
      </c>
    </row>
    <row r="566" spans="1:10" hidden="1" outlineLevel="4" x14ac:dyDescent="0.25">
      <c r="A566" s="41">
        <v>1002415</v>
      </c>
      <c r="B566" s="14" t="s">
        <v>22</v>
      </c>
      <c r="C566" s="15">
        <v>28307</v>
      </c>
      <c r="D566" s="14" t="s">
        <v>750</v>
      </c>
      <c r="E566" s="14" t="s">
        <v>286</v>
      </c>
      <c r="F566" s="14" t="s">
        <v>750</v>
      </c>
      <c r="G566" s="28">
        <v>26587</v>
      </c>
      <c r="H566" s="28">
        <v>-21941.32</v>
      </c>
      <c r="I566" s="28">
        <v>4645.68</v>
      </c>
      <c r="J566" s="14" t="s">
        <v>24</v>
      </c>
    </row>
    <row r="567" spans="1:10" hidden="1" outlineLevel="4" x14ac:dyDescent="0.25">
      <c r="A567" s="41">
        <v>1002416</v>
      </c>
      <c r="B567" s="14" t="s">
        <v>22</v>
      </c>
      <c r="C567" s="15">
        <v>28307</v>
      </c>
      <c r="D567" s="14" t="s">
        <v>751</v>
      </c>
      <c r="E567" s="14" t="s">
        <v>286</v>
      </c>
      <c r="F567" s="14" t="s">
        <v>751</v>
      </c>
      <c r="G567" s="28">
        <v>27820</v>
      </c>
      <c r="H567" s="28">
        <v>-22958.87</v>
      </c>
      <c r="I567" s="28">
        <v>4861.13</v>
      </c>
      <c r="J567" s="14" t="s">
        <v>24</v>
      </c>
    </row>
    <row r="568" spans="1:10" hidden="1" outlineLevel="4" x14ac:dyDescent="0.25">
      <c r="A568" s="41">
        <v>1002417</v>
      </c>
      <c r="B568" s="14" t="s">
        <v>22</v>
      </c>
      <c r="C568" s="15">
        <v>28307</v>
      </c>
      <c r="D568" s="14" t="s">
        <v>752</v>
      </c>
      <c r="E568" s="14" t="s">
        <v>435</v>
      </c>
      <c r="F568" s="14" t="s">
        <v>752</v>
      </c>
      <c r="G568" s="28">
        <v>27921</v>
      </c>
      <c r="H568" s="28">
        <v>-23042.22</v>
      </c>
      <c r="I568" s="28">
        <v>4878.78</v>
      </c>
      <c r="J568" s="14" t="s">
        <v>24</v>
      </c>
    </row>
    <row r="569" spans="1:10" hidden="1" outlineLevel="4" x14ac:dyDescent="0.25">
      <c r="A569" s="41">
        <v>1002485</v>
      </c>
      <c r="B569" s="14" t="s">
        <v>22</v>
      </c>
      <c r="C569" s="15">
        <v>28672</v>
      </c>
      <c r="D569" s="14" t="s">
        <v>753</v>
      </c>
      <c r="E569" s="14" t="s">
        <v>286</v>
      </c>
      <c r="F569" s="14" t="s">
        <v>753</v>
      </c>
      <c r="G569" s="28">
        <v>57</v>
      </c>
      <c r="H569" s="28">
        <v>-46.22</v>
      </c>
      <c r="I569" s="28">
        <v>10.78</v>
      </c>
      <c r="J569" s="14" t="s">
        <v>24</v>
      </c>
    </row>
    <row r="570" spans="1:10" hidden="1" outlineLevel="4" x14ac:dyDescent="0.25">
      <c r="A570" s="41">
        <v>1002488</v>
      </c>
      <c r="B570" s="14" t="s">
        <v>22</v>
      </c>
      <c r="C570" s="15">
        <v>28672</v>
      </c>
      <c r="D570" s="14" t="s">
        <v>754</v>
      </c>
      <c r="E570" s="14" t="s">
        <v>364</v>
      </c>
      <c r="F570" s="14" t="s">
        <v>754</v>
      </c>
      <c r="G570" s="28">
        <v>62</v>
      </c>
      <c r="H570" s="28">
        <v>-50.27</v>
      </c>
      <c r="I570" s="28">
        <v>11.73</v>
      </c>
      <c r="J570" s="14" t="s">
        <v>24</v>
      </c>
    </row>
    <row r="571" spans="1:10" hidden="1" outlineLevel="4" x14ac:dyDescent="0.25">
      <c r="A571" s="41">
        <v>1002489</v>
      </c>
      <c r="B571" s="14" t="s">
        <v>22</v>
      </c>
      <c r="C571" s="15">
        <v>28672</v>
      </c>
      <c r="D571" s="14" t="s">
        <v>755</v>
      </c>
      <c r="E571" s="14" t="s">
        <v>339</v>
      </c>
      <c r="F571" s="14" t="s">
        <v>755</v>
      </c>
      <c r="G571" s="28">
        <v>62</v>
      </c>
      <c r="H571" s="28">
        <v>-50.27</v>
      </c>
      <c r="I571" s="28">
        <v>11.73</v>
      </c>
      <c r="J571" s="14" t="s">
        <v>24</v>
      </c>
    </row>
    <row r="572" spans="1:10" hidden="1" outlineLevel="4" x14ac:dyDescent="0.25">
      <c r="A572" s="41">
        <v>1002490</v>
      </c>
      <c r="B572" s="14" t="s">
        <v>22</v>
      </c>
      <c r="C572" s="15">
        <v>28672</v>
      </c>
      <c r="D572" s="14" t="s">
        <v>756</v>
      </c>
      <c r="E572" s="14" t="s">
        <v>280</v>
      </c>
      <c r="F572" s="14" t="s">
        <v>756</v>
      </c>
      <c r="G572" s="28">
        <v>62</v>
      </c>
      <c r="H572" s="28">
        <v>-50.27</v>
      </c>
      <c r="I572" s="28">
        <v>11.73</v>
      </c>
      <c r="J572" s="14" t="s">
        <v>24</v>
      </c>
    </row>
    <row r="573" spans="1:10" hidden="1" outlineLevel="4" x14ac:dyDescent="0.25">
      <c r="A573" s="41">
        <v>1002491</v>
      </c>
      <c r="B573" s="14" t="s">
        <v>22</v>
      </c>
      <c r="C573" s="15">
        <v>28672</v>
      </c>
      <c r="D573" s="14" t="s">
        <v>757</v>
      </c>
      <c r="E573" s="14" t="s">
        <v>414</v>
      </c>
      <c r="F573" s="14" t="s">
        <v>757</v>
      </c>
      <c r="G573" s="28">
        <v>62</v>
      </c>
      <c r="H573" s="28">
        <v>-50.27</v>
      </c>
      <c r="I573" s="28">
        <v>11.73</v>
      </c>
      <c r="J573" s="14" t="s">
        <v>24</v>
      </c>
    </row>
    <row r="574" spans="1:10" hidden="1" outlineLevel="4" x14ac:dyDescent="0.25">
      <c r="A574" s="41">
        <v>1002492</v>
      </c>
      <c r="B574" s="14" t="s">
        <v>22</v>
      </c>
      <c r="C574" s="15">
        <v>28672</v>
      </c>
      <c r="D574" s="14" t="s">
        <v>758</v>
      </c>
      <c r="E574" s="14" t="s">
        <v>316</v>
      </c>
      <c r="F574" s="14" t="s">
        <v>758</v>
      </c>
      <c r="G574" s="28">
        <v>64</v>
      </c>
      <c r="H574" s="28">
        <v>-51.84</v>
      </c>
      <c r="I574" s="28">
        <v>12.16</v>
      </c>
      <c r="J574" s="14" t="s">
        <v>24</v>
      </c>
    </row>
    <row r="575" spans="1:10" outlineLevel="4" x14ac:dyDescent="0.25">
      <c r="A575" s="47">
        <v>1002493</v>
      </c>
      <c r="B575" s="48" t="s">
        <v>22</v>
      </c>
      <c r="C575" s="49">
        <v>28672</v>
      </c>
      <c r="D575" s="48" t="s">
        <v>154</v>
      </c>
      <c r="E575" s="48" t="s">
        <v>291</v>
      </c>
      <c r="F575" s="48" t="s">
        <v>154</v>
      </c>
      <c r="G575" s="57">
        <v>102</v>
      </c>
      <c r="H575" s="57">
        <v>-82.7</v>
      </c>
      <c r="I575" s="57">
        <v>19.3</v>
      </c>
      <c r="J575" s="48" t="s">
        <v>24</v>
      </c>
    </row>
    <row r="576" spans="1:10" hidden="1" outlineLevel="4" x14ac:dyDescent="0.25">
      <c r="A576" s="41">
        <v>1002494</v>
      </c>
      <c r="B576" s="14" t="s">
        <v>22</v>
      </c>
      <c r="C576" s="15">
        <v>28672</v>
      </c>
      <c r="D576" s="14" t="s">
        <v>759</v>
      </c>
      <c r="E576" s="14" t="s">
        <v>286</v>
      </c>
      <c r="F576" s="14" t="s">
        <v>759</v>
      </c>
      <c r="G576" s="28">
        <v>139</v>
      </c>
      <c r="H576" s="28">
        <v>-112.68</v>
      </c>
      <c r="I576" s="28">
        <v>26.32</v>
      </c>
      <c r="J576" s="14" t="s">
        <v>24</v>
      </c>
    </row>
    <row r="577" spans="1:10" hidden="1" outlineLevel="4" x14ac:dyDescent="0.25">
      <c r="A577" s="41">
        <v>1002496</v>
      </c>
      <c r="B577" s="14" t="s">
        <v>22</v>
      </c>
      <c r="C577" s="15">
        <v>28672</v>
      </c>
      <c r="D577" s="14" t="s">
        <v>760</v>
      </c>
      <c r="E577" s="14" t="s">
        <v>286</v>
      </c>
      <c r="F577" s="14" t="s">
        <v>760</v>
      </c>
      <c r="G577" s="28">
        <v>259</v>
      </c>
      <c r="H577" s="28">
        <v>-209.91</v>
      </c>
      <c r="I577" s="28">
        <v>49.09</v>
      </c>
      <c r="J577" s="14" t="s">
        <v>24</v>
      </c>
    </row>
    <row r="578" spans="1:10" hidden="1" outlineLevel="4" x14ac:dyDescent="0.25">
      <c r="A578" s="41">
        <v>1002498</v>
      </c>
      <c r="B578" s="14" t="s">
        <v>22</v>
      </c>
      <c r="C578" s="15">
        <v>28672</v>
      </c>
      <c r="D578" s="14" t="s">
        <v>761</v>
      </c>
      <c r="E578" s="14" t="s">
        <v>339</v>
      </c>
      <c r="F578" s="14" t="s">
        <v>761</v>
      </c>
      <c r="G578" s="28">
        <v>315</v>
      </c>
      <c r="H578" s="28">
        <v>-255.31</v>
      </c>
      <c r="I578" s="28">
        <v>59.69</v>
      </c>
      <c r="J578" s="14" t="s">
        <v>24</v>
      </c>
    </row>
    <row r="579" spans="1:10" outlineLevel="4" x14ac:dyDescent="0.25">
      <c r="A579" s="47">
        <v>1002499</v>
      </c>
      <c r="B579" s="48" t="s">
        <v>22</v>
      </c>
      <c r="C579" s="49">
        <v>28672</v>
      </c>
      <c r="D579" s="48" t="s">
        <v>138</v>
      </c>
      <c r="E579" s="48" t="s">
        <v>291</v>
      </c>
      <c r="F579" s="48" t="s">
        <v>138</v>
      </c>
      <c r="G579" s="57">
        <v>315</v>
      </c>
      <c r="H579" s="57">
        <v>-255.31</v>
      </c>
      <c r="I579" s="57">
        <v>59.69</v>
      </c>
      <c r="J579" s="48" t="s">
        <v>24</v>
      </c>
    </row>
    <row r="580" spans="1:10" hidden="1" outlineLevel="4" x14ac:dyDescent="0.25">
      <c r="A580" s="41">
        <v>1002501</v>
      </c>
      <c r="B580" s="14" t="s">
        <v>22</v>
      </c>
      <c r="C580" s="15">
        <v>28672</v>
      </c>
      <c r="D580" s="14" t="s">
        <v>762</v>
      </c>
      <c r="E580" s="14" t="s">
        <v>344</v>
      </c>
      <c r="F580" s="14" t="s">
        <v>762</v>
      </c>
      <c r="G580" s="28">
        <v>315</v>
      </c>
      <c r="H580" s="28">
        <v>-255.31</v>
      </c>
      <c r="I580" s="28">
        <v>59.69</v>
      </c>
      <c r="J580" s="14" t="s">
        <v>24</v>
      </c>
    </row>
    <row r="581" spans="1:10" hidden="1" outlineLevel="4" x14ac:dyDescent="0.25">
      <c r="A581" s="41">
        <v>1002503</v>
      </c>
      <c r="B581" s="14" t="s">
        <v>22</v>
      </c>
      <c r="C581" s="15">
        <v>28672</v>
      </c>
      <c r="D581" s="14" t="s">
        <v>763</v>
      </c>
      <c r="E581" s="14" t="s">
        <v>286</v>
      </c>
      <c r="F581" s="14" t="s">
        <v>763</v>
      </c>
      <c r="G581" s="28">
        <v>315</v>
      </c>
      <c r="H581" s="28">
        <v>-255.31</v>
      </c>
      <c r="I581" s="28">
        <v>59.69</v>
      </c>
      <c r="J581" s="14" t="s">
        <v>24</v>
      </c>
    </row>
    <row r="582" spans="1:10" hidden="1" outlineLevel="4" x14ac:dyDescent="0.25">
      <c r="A582" s="41">
        <v>1002504</v>
      </c>
      <c r="B582" s="14" t="s">
        <v>22</v>
      </c>
      <c r="C582" s="15">
        <v>28672</v>
      </c>
      <c r="D582" s="14" t="s">
        <v>764</v>
      </c>
      <c r="E582" s="14" t="s">
        <v>364</v>
      </c>
      <c r="F582" s="14" t="s">
        <v>764</v>
      </c>
      <c r="G582" s="28">
        <v>319</v>
      </c>
      <c r="H582" s="28">
        <v>-258.60000000000002</v>
      </c>
      <c r="I582" s="28">
        <v>60.4</v>
      </c>
      <c r="J582" s="14" t="s">
        <v>24</v>
      </c>
    </row>
    <row r="583" spans="1:10" hidden="1" outlineLevel="4" x14ac:dyDescent="0.25">
      <c r="A583" s="41">
        <v>1002505</v>
      </c>
      <c r="B583" s="14" t="s">
        <v>22</v>
      </c>
      <c r="C583" s="15">
        <v>28672</v>
      </c>
      <c r="D583" s="14" t="s">
        <v>765</v>
      </c>
      <c r="E583" s="14" t="s">
        <v>286</v>
      </c>
      <c r="F583" s="14" t="s">
        <v>765</v>
      </c>
      <c r="G583" s="28">
        <v>374</v>
      </c>
      <c r="H583" s="28">
        <v>-303.18</v>
      </c>
      <c r="I583" s="28">
        <v>70.819999999999993</v>
      </c>
      <c r="J583" s="14" t="s">
        <v>24</v>
      </c>
    </row>
    <row r="584" spans="1:10" hidden="1" outlineLevel="4" x14ac:dyDescent="0.25">
      <c r="A584" s="41">
        <v>1002506</v>
      </c>
      <c r="B584" s="14" t="s">
        <v>22</v>
      </c>
      <c r="C584" s="15">
        <v>28672</v>
      </c>
      <c r="D584" s="14" t="s">
        <v>766</v>
      </c>
      <c r="E584" s="14" t="s">
        <v>286</v>
      </c>
      <c r="F584" s="14" t="s">
        <v>766</v>
      </c>
      <c r="G584" s="28">
        <v>379</v>
      </c>
      <c r="H584" s="28">
        <v>-307.23</v>
      </c>
      <c r="I584" s="28">
        <v>71.77</v>
      </c>
      <c r="J584" s="14" t="s">
        <v>24</v>
      </c>
    </row>
    <row r="585" spans="1:10" hidden="1" outlineLevel="4" x14ac:dyDescent="0.25">
      <c r="A585" s="41">
        <v>1002509</v>
      </c>
      <c r="B585" s="14" t="s">
        <v>22</v>
      </c>
      <c r="C585" s="15">
        <v>28672</v>
      </c>
      <c r="D585" s="14" t="s">
        <v>767</v>
      </c>
      <c r="E585" s="14" t="s">
        <v>286</v>
      </c>
      <c r="F585" s="14" t="s">
        <v>767</v>
      </c>
      <c r="G585" s="28">
        <v>489</v>
      </c>
      <c r="H585" s="28">
        <v>-396.38</v>
      </c>
      <c r="I585" s="28">
        <v>92.62</v>
      </c>
      <c r="J585" s="14" t="s">
        <v>24</v>
      </c>
    </row>
    <row r="586" spans="1:10" hidden="1" outlineLevel="4" x14ac:dyDescent="0.25">
      <c r="A586" s="41">
        <v>1002510</v>
      </c>
      <c r="B586" s="14" t="s">
        <v>22</v>
      </c>
      <c r="C586" s="15">
        <v>28672</v>
      </c>
      <c r="D586" s="14" t="s">
        <v>768</v>
      </c>
      <c r="E586" s="14" t="s">
        <v>286</v>
      </c>
      <c r="F586" s="14" t="s">
        <v>768</v>
      </c>
      <c r="G586" s="28">
        <v>496</v>
      </c>
      <c r="H586" s="28">
        <v>-402.06</v>
      </c>
      <c r="I586" s="28">
        <v>93.94</v>
      </c>
      <c r="J586" s="14" t="s">
        <v>24</v>
      </c>
    </row>
    <row r="587" spans="1:10" hidden="1" outlineLevel="4" x14ac:dyDescent="0.25">
      <c r="A587" s="41">
        <v>1002511</v>
      </c>
      <c r="B587" s="14" t="s">
        <v>22</v>
      </c>
      <c r="C587" s="15">
        <v>28672</v>
      </c>
      <c r="D587" s="14" t="s">
        <v>769</v>
      </c>
      <c r="E587" s="14" t="s">
        <v>414</v>
      </c>
      <c r="F587" s="14" t="s">
        <v>769</v>
      </c>
      <c r="G587" s="28">
        <v>564</v>
      </c>
      <c r="H587" s="28">
        <v>-457.13</v>
      </c>
      <c r="I587" s="28">
        <v>106.87</v>
      </c>
      <c r="J587" s="14" t="s">
        <v>24</v>
      </c>
    </row>
    <row r="588" spans="1:10" hidden="1" outlineLevel="4" x14ac:dyDescent="0.25">
      <c r="A588" s="41">
        <v>1002512</v>
      </c>
      <c r="B588" s="14" t="s">
        <v>22</v>
      </c>
      <c r="C588" s="15">
        <v>28672</v>
      </c>
      <c r="D588" s="14" t="s">
        <v>770</v>
      </c>
      <c r="E588" s="14" t="s">
        <v>293</v>
      </c>
      <c r="F588" s="14" t="s">
        <v>770</v>
      </c>
      <c r="G588" s="28">
        <v>576</v>
      </c>
      <c r="H588" s="28">
        <v>-466.87</v>
      </c>
      <c r="I588" s="28">
        <v>109.13</v>
      </c>
      <c r="J588" s="14" t="s">
        <v>24</v>
      </c>
    </row>
    <row r="589" spans="1:10" hidden="1" outlineLevel="4" x14ac:dyDescent="0.25">
      <c r="A589" s="41">
        <v>1002513</v>
      </c>
      <c r="B589" s="14" t="s">
        <v>22</v>
      </c>
      <c r="C589" s="15">
        <v>28672</v>
      </c>
      <c r="D589" s="14" t="s">
        <v>771</v>
      </c>
      <c r="E589" s="14" t="s">
        <v>286</v>
      </c>
      <c r="F589" s="14" t="s">
        <v>771</v>
      </c>
      <c r="G589" s="28">
        <v>606</v>
      </c>
      <c r="H589" s="28">
        <v>-491.21</v>
      </c>
      <c r="I589" s="28">
        <v>114.79</v>
      </c>
      <c r="J589" s="14" t="s">
        <v>24</v>
      </c>
    </row>
    <row r="590" spans="1:10" hidden="1" outlineLevel="4" x14ac:dyDescent="0.25">
      <c r="A590" s="41">
        <v>1002515</v>
      </c>
      <c r="B590" s="14" t="s">
        <v>22</v>
      </c>
      <c r="C590" s="15">
        <v>28672</v>
      </c>
      <c r="D590" s="14" t="s">
        <v>772</v>
      </c>
      <c r="E590" s="14" t="s">
        <v>286</v>
      </c>
      <c r="F590" s="14" t="s">
        <v>772</v>
      </c>
      <c r="G590" s="28">
        <v>706</v>
      </c>
      <c r="H590" s="28">
        <v>-572.28</v>
      </c>
      <c r="I590" s="28">
        <v>133.72</v>
      </c>
      <c r="J590" s="14" t="s">
        <v>24</v>
      </c>
    </row>
    <row r="591" spans="1:10" hidden="1" outlineLevel="4" x14ac:dyDescent="0.25">
      <c r="A591" s="41">
        <v>1002516</v>
      </c>
      <c r="B591" s="14" t="s">
        <v>22</v>
      </c>
      <c r="C591" s="15">
        <v>28672</v>
      </c>
      <c r="D591" s="14" t="s">
        <v>773</v>
      </c>
      <c r="E591" s="14" t="s">
        <v>339</v>
      </c>
      <c r="F591" s="14" t="s">
        <v>773</v>
      </c>
      <c r="G591" s="28">
        <v>717</v>
      </c>
      <c r="H591" s="28">
        <v>-581.19000000000005</v>
      </c>
      <c r="I591" s="28">
        <v>135.81</v>
      </c>
      <c r="J591" s="14" t="s">
        <v>24</v>
      </c>
    </row>
    <row r="592" spans="1:10" hidden="1" outlineLevel="4" x14ac:dyDescent="0.25">
      <c r="A592" s="41">
        <v>1002517</v>
      </c>
      <c r="B592" s="14" t="s">
        <v>22</v>
      </c>
      <c r="C592" s="15">
        <v>28672</v>
      </c>
      <c r="D592" s="14" t="s">
        <v>774</v>
      </c>
      <c r="E592" s="14" t="s">
        <v>344</v>
      </c>
      <c r="F592" s="14" t="s">
        <v>774</v>
      </c>
      <c r="G592" s="28">
        <v>747</v>
      </c>
      <c r="H592" s="28">
        <v>-605.53</v>
      </c>
      <c r="I592" s="28">
        <v>141.47</v>
      </c>
      <c r="J592" s="14" t="s">
        <v>24</v>
      </c>
    </row>
    <row r="593" spans="1:10" hidden="1" outlineLevel="4" x14ac:dyDescent="0.25">
      <c r="A593" s="41">
        <v>1002518</v>
      </c>
      <c r="B593" s="14" t="s">
        <v>22</v>
      </c>
      <c r="C593" s="15">
        <v>28672</v>
      </c>
      <c r="D593" s="14" t="s">
        <v>775</v>
      </c>
      <c r="E593" s="14" t="s">
        <v>286</v>
      </c>
      <c r="F593" s="14" t="s">
        <v>775</v>
      </c>
      <c r="G593" s="28">
        <v>912</v>
      </c>
      <c r="H593" s="28">
        <v>-739.24</v>
      </c>
      <c r="I593" s="28">
        <v>172.76</v>
      </c>
      <c r="J593" s="14" t="s">
        <v>24</v>
      </c>
    </row>
    <row r="594" spans="1:10" hidden="1" outlineLevel="4" x14ac:dyDescent="0.25">
      <c r="A594" s="41">
        <v>1002519</v>
      </c>
      <c r="B594" s="14" t="s">
        <v>22</v>
      </c>
      <c r="C594" s="15">
        <v>28672</v>
      </c>
      <c r="D594" s="14" t="s">
        <v>776</v>
      </c>
      <c r="E594" s="14" t="s">
        <v>286</v>
      </c>
      <c r="F594" s="14" t="s">
        <v>776</v>
      </c>
      <c r="G594" s="28">
        <v>914</v>
      </c>
      <c r="H594" s="28">
        <v>-740.83</v>
      </c>
      <c r="I594" s="28">
        <v>173.17</v>
      </c>
      <c r="J594" s="14" t="s">
        <v>24</v>
      </c>
    </row>
    <row r="595" spans="1:10" hidden="1" outlineLevel="4" x14ac:dyDescent="0.25">
      <c r="A595" s="41">
        <v>1002520</v>
      </c>
      <c r="B595" s="14" t="s">
        <v>22</v>
      </c>
      <c r="C595" s="15">
        <v>28672</v>
      </c>
      <c r="D595" s="14" t="s">
        <v>777</v>
      </c>
      <c r="E595" s="14" t="s">
        <v>280</v>
      </c>
      <c r="F595" s="14" t="s">
        <v>777</v>
      </c>
      <c r="G595" s="28">
        <v>967</v>
      </c>
      <c r="H595" s="28">
        <v>-783.83</v>
      </c>
      <c r="I595" s="28">
        <v>183.17</v>
      </c>
      <c r="J595" s="14" t="s">
        <v>24</v>
      </c>
    </row>
    <row r="596" spans="1:10" hidden="1" outlineLevel="4" x14ac:dyDescent="0.25">
      <c r="A596" s="41">
        <v>1002521</v>
      </c>
      <c r="B596" s="14" t="s">
        <v>22</v>
      </c>
      <c r="C596" s="15">
        <v>28672</v>
      </c>
      <c r="D596" s="14" t="s">
        <v>778</v>
      </c>
      <c r="E596" s="14" t="s">
        <v>344</v>
      </c>
      <c r="F596" s="14" t="s">
        <v>778</v>
      </c>
      <c r="G596" s="28">
        <v>1000</v>
      </c>
      <c r="H596" s="28">
        <v>-810.57</v>
      </c>
      <c r="I596" s="28">
        <v>189.43</v>
      </c>
      <c r="J596" s="14" t="s">
        <v>24</v>
      </c>
    </row>
    <row r="597" spans="1:10" hidden="1" outlineLevel="4" x14ac:dyDescent="0.25">
      <c r="A597" s="41">
        <v>1002522</v>
      </c>
      <c r="B597" s="14" t="s">
        <v>22</v>
      </c>
      <c r="C597" s="15">
        <v>28672</v>
      </c>
      <c r="D597" s="14" t="s">
        <v>779</v>
      </c>
      <c r="E597" s="14" t="s">
        <v>286</v>
      </c>
      <c r="F597" s="14" t="s">
        <v>779</v>
      </c>
      <c r="G597" s="28">
        <v>1256</v>
      </c>
      <c r="H597" s="28">
        <v>-1018.08</v>
      </c>
      <c r="I597" s="28">
        <v>237.92</v>
      </c>
      <c r="J597" s="14" t="s">
        <v>24</v>
      </c>
    </row>
    <row r="598" spans="1:10" hidden="1" outlineLevel="4" x14ac:dyDescent="0.25">
      <c r="A598" s="41">
        <v>1002523</v>
      </c>
      <c r="B598" s="14" t="s">
        <v>22</v>
      </c>
      <c r="C598" s="15">
        <v>28672</v>
      </c>
      <c r="D598" s="14" t="s">
        <v>780</v>
      </c>
      <c r="E598" s="14" t="s">
        <v>286</v>
      </c>
      <c r="F598" s="14" t="s">
        <v>780</v>
      </c>
      <c r="G598" s="28">
        <v>1654</v>
      </c>
      <c r="H598" s="28">
        <v>-1340.68</v>
      </c>
      <c r="I598" s="28">
        <v>313.32</v>
      </c>
      <c r="J598" s="14" t="s">
        <v>24</v>
      </c>
    </row>
    <row r="599" spans="1:10" hidden="1" outlineLevel="4" x14ac:dyDescent="0.25">
      <c r="A599" s="41">
        <v>1002524</v>
      </c>
      <c r="B599" s="14" t="s">
        <v>22</v>
      </c>
      <c r="C599" s="15">
        <v>28672</v>
      </c>
      <c r="D599" s="14" t="s">
        <v>781</v>
      </c>
      <c r="E599" s="14" t="s">
        <v>782</v>
      </c>
      <c r="F599" s="14" t="s">
        <v>781</v>
      </c>
      <c r="G599" s="28">
        <v>1724</v>
      </c>
      <c r="H599" s="28">
        <v>-1397.45</v>
      </c>
      <c r="I599" s="28">
        <v>326.55</v>
      </c>
      <c r="J599" s="14" t="s">
        <v>24</v>
      </c>
    </row>
    <row r="600" spans="1:10" hidden="1" outlineLevel="4" x14ac:dyDescent="0.25">
      <c r="A600" s="41">
        <v>1002525</v>
      </c>
      <c r="B600" s="14" t="s">
        <v>22</v>
      </c>
      <c r="C600" s="15">
        <v>28672</v>
      </c>
      <c r="D600" s="14" t="s">
        <v>783</v>
      </c>
      <c r="E600" s="14" t="s">
        <v>286</v>
      </c>
      <c r="F600" s="14" t="s">
        <v>783</v>
      </c>
      <c r="G600" s="28">
        <v>2174</v>
      </c>
      <c r="H600" s="28">
        <v>-1762.21</v>
      </c>
      <c r="I600" s="28">
        <v>411.79</v>
      </c>
      <c r="J600" s="14" t="s">
        <v>24</v>
      </c>
    </row>
    <row r="601" spans="1:10" hidden="1" outlineLevel="4" x14ac:dyDescent="0.25">
      <c r="A601" s="41">
        <v>1002527</v>
      </c>
      <c r="B601" s="14" t="s">
        <v>22</v>
      </c>
      <c r="C601" s="15">
        <v>28672</v>
      </c>
      <c r="D601" s="14" t="s">
        <v>784</v>
      </c>
      <c r="E601" s="14" t="s">
        <v>339</v>
      </c>
      <c r="F601" s="14" t="s">
        <v>784</v>
      </c>
      <c r="G601" s="28">
        <v>2528</v>
      </c>
      <c r="H601" s="28">
        <v>-2049.14</v>
      </c>
      <c r="I601" s="28">
        <v>478.86</v>
      </c>
      <c r="J601" s="14" t="s">
        <v>24</v>
      </c>
    </row>
    <row r="602" spans="1:10" hidden="1" outlineLevel="4" x14ac:dyDescent="0.25">
      <c r="A602" s="41">
        <v>1002528</v>
      </c>
      <c r="B602" s="14" t="s">
        <v>22</v>
      </c>
      <c r="C602" s="15">
        <v>28672</v>
      </c>
      <c r="D602" s="14" t="s">
        <v>785</v>
      </c>
      <c r="E602" s="14" t="s">
        <v>288</v>
      </c>
      <c r="F602" s="14" t="s">
        <v>785</v>
      </c>
      <c r="G602" s="28">
        <v>2566</v>
      </c>
      <c r="H602" s="28">
        <v>-2079.92</v>
      </c>
      <c r="I602" s="28">
        <v>486.08</v>
      </c>
      <c r="J602" s="14" t="s">
        <v>24</v>
      </c>
    </row>
    <row r="603" spans="1:10" hidden="1" outlineLevel="4" x14ac:dyDescent="0.25">
      <c r="A603" s="41">
        <v>1002529</v>
      </c>
      <c r="B603" s="14" t="s">
        <v>22</v>
      </c>
      <c r="C603" s="15">
        <v>28672</v>
      </c>
      <c r="D603" s="14" t="s">
        <v>786</v>
      </c>
      <c r="E603" s="14" t="s">
        <v>286</v>
      </c>
      <c r="F603" s="14" t="s">
        <v>786</v>
      </c>
      <c r="G603" s="28">
        <v>2588</v>
      </c>
      <c r="H603" s="28">
        <v>-2097.75</v>
      </c>
      <c r="I603" s="28">
        <v>490.25</v>
      </c>
      <c r="J603" s="14" t="s">
        <v>24</v>
      </c>
    </row>
    <row r="604" spans="1:10" hidden="1" outlineLevel="4" x14ac:dyDescent="0.25">
      <c r="A604" s="41">
        <v>1002530</v>
      </c>
      <c r="B604" s="14" t="s">
        <v>22</v>
      </c>
      <c r="C604" s="15">
        <v>28672</v>
      </c>
      <c r="D604" s="14" t="s">
        <v>787</v>
      </c>
      <c r="E604" s="14" t="s">
        <v>364</v>
      </c>
      <c r="F604" s="14" t="s">
        <v>787</v>
      </c>
      <c r="G604" s="28">
        <v>2649</v>
      </c>
      <c r="H604" s="28">
        <v>-2147.1999999999998</v>
      </c>
      <c r="I604" s="28">
        <v>501.8</v>
      </c>
      <c r="J604" s="14" t="s">
        <v>24</v>
      </c>
    </row>
    <row r="605" spans="1:10" hidden="1" outlineLevel="4" x14ac:dyDescent="0.25">
      <c r="A605" s="41">
        <v>1002531</v>
      </c>
      <c r="B605" s="14" t="s">
        <v>22</v>
      </c>
      <c r="C605" s="15">
        <v>28672</v>
      </c>
      <c r="D605" s="14" t="s">
        <v>788</v>
      </c>
      <c r="E605" s="14" t="s">
        <v>293</v>
      </c>
      <c r="F605" s="14" t="s">
        <v>788</v>
      </c>
      <c r="G605" s="28">
        <v>3103</v>
      </c>
      <c r="H605" s="28">
        <v>-2515.1799999999998</v>
      </c>
      <c r="I605" s="28">
        <v>587.82000000000005</v>
      </c>
      <c r="J605" s="14" t="s">
        <v>24</v>
      </c>
    </row>
    <row r="606" spans="1:10" hidden="1" outlineLevel="4" x14ac:dyDescent="0.25">
      <c r="A606" s="41">
        <v>1002532</v>
      </c>
      <c r="B606" s="14" t="s">
        <v>22</v>
      </c>
      <c r="C606" s="15">
        <v>28672</v>
      </c>
      <c r="D606" s="14" t="s">
        <v>789</v>
      </c>
      <c r="E606" s="14" t="s">
        <v>286</v>
      </c>
      <c r="F606" s="14" t="s">
        <v>789</v>
      </c>
      <c r="G606" s="28">
        <v>3547</v>
      </c>
      <c r="H606" s="28">
        <v>-2875.14</v>
      </c>
      <c r="I606" s="28">
        <v>671.86</v>
      </c>
      <c r="J606" s="14" t="s">
        <v>24</v>
      </c>
    </row>
    <row r="607" spans="1:10" hidden="1" outlineLevel="4" x14ac:dyDescent="0.25">
      <c r="A607" s="41">
        <v>1002533</v>
      </c>
      <c r="B607" s="14" t="s">
        <v>22</v>
      </c>
      <c r="C607" s="15">
        <v>28672</v>
      </c>
      <c r="D607" s="14" t="s">
        <v>790</v>
      </c>
      <c r="E607" s="14" t="s">
        <v>286</v>
      </c>
      <c r="F607" s="14" t="s">
        <v>790</v>
      </c>
      <c r="G607" s="28">
        <v>3617</v>
      </c>
      <c r="H607" s="28">
        <v>-2931.85</v>
      </c>
      <c r="I607" s="28">
        <v>685.15</v>
      </c>
      <c r="J607" s="14" t="s">
        <v>24</v>
      </c>
    </row>
    <row r="608" spans="1:10" hidden="1" outlineLevel="4" x14ac:dyDescent="0.25">
      <c r="A608" s="41">
        <v>1002534</v>
      </c>
      <c r="B608" s="14" t="s">
        <v>22</v>
      </c>
      <c r="C608" s="15">
        <v>28672</v>
      </c>
      <c r="D608" s="14" t="s">
        <v>791</v>
      </c>
      <c r="E608" s="14" t="s">
        <v>286</v>
      </c>
      <c r="F608" s="14" t="s">
        <v>791</v>
      </c>
      <c r="G608" s="28">
        <v>3836</v>
      </c>
      <c r="H608" s="28">
        <v>-3109.39</v>
      </c>
      <c r="I608" s="28">
        <v>726.61</v>
      </c>
      <c r="J608" s="14" t="s">
        <v>24</v>
      </c>
    </row>
    <row r="609" spans="1:10" hidden="1" outlineLevel="4" x14ac:dyDescent="0.25">
      <c r="A609" s="41">
        <v>1002535</v>
      </c>
      <c r="B609" s="14" t="s">
        <v>22</v>
      </c>
      <c r="C609" s="15">
        <v>28672</v>
      </c>
      <c r="D609" s="14" t="s">
        <v>792</v>
      </c>
      <c r="E609" s="14" t="s">
        <v>364</v>
      </c>
      <c r="F609" s="14" t="s">
        <v>792</v>
      </c>
      <c r="G609" s="28">
        <v>4513</v>
      </c>
      <c r="H609" s="28">
        <v>-3658.15</v>
      </c>
      <c r="I609" s="28">
        <v>854.85</v>
      </c>
      <c r="J609" s="14" t="s">
        <v>24</v>
      </c>
    </row>
    <row r="610" spans="1:10" hidden="1" outlineLevel="4" x14ac:dyDescent="0.25">
      <c r="A610" s="41">
        <v>1002536</v>
      </c>
      <c r="B610" s="14" t="s">
        <v>22</v>
      </c>
      <c r="C610" s="15">
        <v>28672</v>
      </c>
      <c r="D610" s="14" t="s">
        <v>793</v>
      </c>
      <c r="E610" s="14" t="s">
        <v>286</v>
      </c>
      <c r="F610" s="14" t="s">
        <v>793</v>
      </c>
      <c r="G610" s="28">
        <v>5465</v>
      </c>
      <c r="H610" s="28">
        <v>-4429.7700000000004</v>
      </c>
      <c r="I610" s="28">
        <v>1035.23</v>
      </c>
      <c r="J610" s="14" t="s">
        <v>24</v>
      </c>
    </row>
    <row r="611" spans="1:10" hidden="1" outlineLevel="4" x14ac:dyDescent="0.25">
      <c r="A611" s="41">
        <v>1002537</v>
      </c>
      <c r="B611" s="14" t="s">
        <v>22</v>
      </c>
      <c r="C611" s="15">
        <v>28672</v>
      </c>
      <c r="D611" s="14" t="s">
        <v>794</v>
      </c>
      <c r="E611" s="14" t="s">
        <v>286</v>
      </c>
      <c r="F611" s="14" t="s">
        <v>794</v>
      </c>
      <c r="G611" s="28">
        <v>6689</v>
      </c>
      <c r="H611" s="28">
        <v>-5421.92</v>
      </c>
      <c r="I611" s="28">
        <v>1267.08</v>
      </c>
      <c r="J611" s="14" t="s">
        <v>24</v>
      </c>
    </row>
    <row r="612" spans="1:10" hidden="1" outlineLevel="4" x14ac:dyDescent="0.25">
      <c r="A612" s="41">
        <v>1002538</v>
      </c>
      <c r="B612" s="14" t="s">
        <v>22</v>
      </c>
      <c r="C612" s="15">
        <v>28672</v>
      </c>
      <c r="D612" s="14" t="s">
        <v>795</v>
      </c>
      <c r="E612" s="14" t="s">
        <v>286</v>
      </c>
      <c r="F612" s="14" t="s">
        <v>795</v>
      </c>
      <c r="G612" s="28">
        <v>7010</v>
      </c>
      <c r="H612" s="28">
        <v>-5682.11</v>
      </c>
      <c r="I612" s="28">
        <v>1327.89</v>
      </c>
      <c r="J612" s="14" t="s">
        <v>24</v>
      </c>
    </row>
    <row r="613" spans="1:10" hidden="1" outlineLevel="4" x14ac:dyDescent="0.25">
      <c r="A613" s="41">
        <v>1002539</v>
      </c>
      <c r="B613" s="14" t="s">
        <v>22</v>
      </c>
      <c r="C613" s="15">
        <v>28672</v>
      </c>
      <c r="D613" s="14" t="s">
        <v>796</v>
      </c>
      <c r="E613" s="14" t="s">
        <v>321</v>
      </c>
      <c r="F613" s="14" t="s">
        <v>796</v>
      </c>
      <c r="G613" s="28">
        <v>7958</v>
      </c>
      <c r="H613" s="28">
        <v>-6450.58</v>
      </c>
      <c r="I613" s="28">
        <v>1507.42</v>
      </c>
      <c r="J613" s="14" t="s">
        <v>24</v>
      </c>
    </row>
    <row r="614" spans="1:10" hidden="1" outlineLevel="4" x14ac:dyDescent="0.25">
      <c r="A614" s="41">
        <v>1002540</v>
      </c>
      <c r="B614" s="14" t="s">
        <v>22</v>
      </c>
      <c r="C614" s="15">
        <v>28672</v>
      </c>
      <c r="D614" s="14" t="s">
        <v>797</v>
      </c>
      <c r="E614" s="14" t="s">
        <v>286</v>
      </c>
      <c r="F614" s="14" t="s">
        <v>797</v>
      </c>
      <c r="G614" s="28">
        <v>11337</v>
      </c>
      <c r="H614" s="28">
        <v>-9189.44</v>
      </c>
      <c r="I614" s="28">
        <v>2147.56</v>
      </c>
      <c r="J614" s="14" t="s">
        <v>24</v>
      </c>
    </row>
    <row r="615" spans="1:10" hidden="1" outlineLevel="4" x14ac:dyDescent="0.25">
      <c r="A615" s="41">
        <v>1002541</v>
      </c>
      <c r="B615" s="14" t="s">
        <v>22</v>
      </c>
      <c r="C615" s="15">
        <v>28672</v>
      </c>
      <c r="D615" s="14" t="s">
        <v>798</v>
      </c>
      <c r="E615" s="14" t="s">
        <v>321</v>
      </c>
      <c r="F615" s="14" t="s">
        <v>798</v>
      </c>
      <c r="G615" s="28">
        <v>14928</v>
      </c>
      <c r="H615" s="28">
        <v>-12100.25</v>
      </c>
      <c r="I615" s="28">
        <v>2827.75</v>
      </c>
      <c r="J615" s="14" t="s">
        <v>24</v>
      </c>
    </row>
    <row r="616" spans="1:10" hidden="1" outlineLevel="4" x14ac:dyDescent="0.25">
      <c r="A616" s="41">
        <v>1002542</v>
      </c>
      <c r="B616" s="14" t="s">
        <v>22</v>
      </c>
      <c r="C616" s="15">
        <v>28672</v>
      </c>
      <c r="D616" s="14" t="s">
        <v>799</v>
      </c>
      <c r="E616" s="14" t="s">
        <v>321</v>
      </c>
      <c r="F616" s="14" t="s">
        <v>799</v>
      </c>
      <c r="G616" s="28">
        <v>76579</v>
      </c>
      <c r="H616" s="28">
        <v>-62072.95</v>
      </c>
      <c r="I616" s="28">
        <v>14506.05</v>
      </c>
      <c r="J616" s="14" t="s">
        <v>24</v>
      </c>
    </row>
    <row r="617" spans="1:10" hidden="1" outlineLevel="4" x14ac:dyDescent="0.25">
      <c r="A617" s="41">
        <v>1002543</v>
      </c>
      <c r="B617" s="14" t="s">
        <v>22</v>
      </c>
      <c r="C617" s="15">
        <v>28672</v>
      </c>
      <c r="D617" s="14" t="s">
        <v>800</v>
      </c>
      <c r="E617" s="14" t="s">
        <v>286</v>
      </c>
      <c r="F617" s="14" t="s">
        <v>800</v>
      </c>
      <c r="G617" s="28">
        <v>84048</v>
      </c>
      <c r="H617" s="28">
        <v>-68127.09</v>
      </c>
      <c r="I617" s="28">
        <v>15920.91</v>
      </c>
      <c r="J617" s="14" t="s">
        <v>24</v>
      </c>
    </row>
    <row r="618" spans="1:10" hidden="1" outlineLevel="4" x14ac:dyDescent="0.25">
      <c r="A618" s="41">
        <v>1002544</v>
      </c>
      <c r="B618" s="14" t="s">
        <v>22</v>
      </c>
      <c r="C618" s="15">
        <v>28672</v>
      </c>
      <c r="D618" s="14" t="s">
        <v>801</v>
      </c>
      <c r="E618" s="14" t="s">
        <v>286</v>
      </c>
      <c r="F618" s="14" t="s">
        <v>801</v>
      </c>
      <c r="G618" s="28">
        <v>3609</v>
      </c>
      <c r="H618" s="28">
        <v>-2925.34</v>
      </c>
      <c r="I618" s="28">
        <v>683.66</v>
      </c>
      <c r="J618" s="14" t="s">
        <v>24</v>
      </c>
    </row>
    <row r="619" spans="1:10" hidden="1" outlineLevel="4" x14ac:dyDescent="0.25">
      <c r="A619" s="41">
        <v>1002545</v>
      </c>
      <c r="B619" s="14" t="s">
        <v>22</v>
      </c>
      <c r="C619" s="15">
        <v>28672</v>
      </c>
      <c r="D619" s="14" t="s">
        <v>802</v>
      </c>
      <c r="E619" s="14" t="s">
        <v>286</v>
      </c>
      <c r="F619" s="14" t="s">
        <v>802</v>
      </c>
      <c r="G619" s="28">
        <v>529079</v>
      </c>
      <c r="H619" s="28">
        <v>-428857.58</v>
      </c>
      <c r="I619" s="28">
        <v>100221.42</v>
      </c>
      <c r="J619" s="14" t="s">
        <v>24</v>
      </c>
    </row>
    <row r="620" spans="1:10" hidden="1" outlineLevel="4" x14ac:dyDescent="0.25">
      <c r="A620" s="41">
        <v>1002573</v>
      </c>
      <c r="B620" s="14" t="s">
        <v>22</v>
      </c>
      <c r="C620" s="15">
        <v>29037</v>
      </c>
      <c r="D620" s="14" t="s">
        <v>803</v>
      </c>
      <c r="E620" s="14" t="s">
        <v>286</v>
      </c>
      <c r="F620" s="14" t="s">
        <v>803</v>
      </c>
      <c r="G620" s="28">
        <v>-703595</v>
      </c>
      <c r="H620" s="28">
        <v>559782.81000000006</v>
      </c>
      <c r="I620" s="28">
        <v>-143812.19</v>
      </c>
      <c r="J620" s="14" t="s">
        <v>24</v>
      </c>
    </row>
    <row r="621" spans="1:10" hidden="1" outlineLevel="4" x14ac:dyDescent="0.25">
      <c r="A621" s="41">
        <v>1002574</v>
      </c>
      <c r="B621" s="14" t="s">
        <v>22</v>
      </c>
      <c r="C621" s="15">
        <v>29037</v>
      </c>
      <c r="D621" s="14" t="s">
        <v>803</v>
      </c>
      <c r="E621" s="14" t="s">
        <v>414</v>
      </c>
      <c r="F621" s="14" t="s">
        <v>803</v>
      </c>
      <c r="G621" s="28">
        <v>7</v>
      </c>
      <c r="H621" s="28">
        <v>-5.59</v>
      </c>
      <c r="I621" s="28">
        <v>1.41</v>
      </c>
      <c r="J621" s="14" t="s">
        <v>24</v>
      </c>
    </row>
    <row r="622" spans="1:10" hidden="1" outlineLevel="4" x14ac:dyDescent="0.25">
      <c r="A622" s="41">
        <v>1002575</v>
      </c>
      <c r="B622" s="14" t="s">
        <v>22</v>
      </c>
      <c r="C622" s="15">
        <v>29037</v>
      </c>
      <c r="D622" s="14" t="s">
        <v>803</v>
      </c>
      <c r="E622" s="14" t="s">
        <v>344</v>
      </c>
      <c r="F622" s="14" t="s">
        <v>803</v>
      </c>
      <c r="G622" s="28">
        <v>1250</v>
      </c>
      <c r="H622" s="28">
        <v>-994.51</v>
      </c>
      <c r="I622" s="28">
        <v>255.49</v>
      </c>
      <c r="J622" s="14" t="s">
        <v>24</v>
      </c>
    </row>
    <row r="623" spans="1:10" hidden="1" outlineLevel="4" x14ac:dyDescent="0.25">
      <c r="A623" s="41">
        <v>1002576</v>
      </c>
      <c r="B623" s="14" t="s">
        <v>22</v>
      </c>
      <c r="C623" s="15">
        <v>29037</v>
      </c>
      <c r="D623" s="14" t="s">
        <v>803</v>
      </c>
      <c r="E623" s="14" t="s">
        <v>327</v>
      </c>
      <c r="F623" s="14" t="s">
        <v>803</v>
      </c>
      <c r="G623" s="28">
        <v>2643</v>
      </c>
      <c r="H623" s="28">
        <v>-2102.77</v>
      </c>
      <c r="I623" s="28">
        <v>540.23</v>
      </c>
      <c r="J623" s="14" t="s">
        <v>24</v>
      </c>
    </row>
    <row r="624" spans="1:10" hidden="1" outlineLevel="4" x14ac:dyDescent="0.25">
      <c r="A624" s="41">
        <v>1002577</v>
      </c>
      <c r="B624" s="14" t="s">
        <v>22</v>
      </c>
      <c r="C624" s="15">
        <v>29037</v>
      </c>
      <c r="D624" s="14" t="s">
        <v>803</v>
      </c>
      <c r="E624" s="14" t="s">
        <v>339</v>
      </c>
      <c r="F624" s="14" t="s">
        <v>803</v>
      </c>
      <c r="G624" s="28">
        <v>2669</v>
      </c>
      <c r="H624" s="28">
        <v>-2123.4899999999998</v>
      </c>
      <c r="I624" s="28">
        <v>545.51</v>
      </c>
      <c r="J624" s="14" t="s">
        <v>24</v>
      </c>
    </row>
    <row r="625" spans="1:10" hidden="1" outlineLevel="4" x14ac:dyDescent="0.25">
      <c r="A625" s="41">
        <v>1002578</v>
      </c>
      <c r="B625" s="14" t="s">
        <v>22</v>
      </c>
      <c r="C625" s="15">
        <v>29037</v>
      </c>
      <c r="D625" s="14" t="s">
        <v>803</v>
      </c>
      <c r="E625" s="14" t="s">
        <v>280</v>
      </c>
      <c r="F625" s="14" t="s">
        <v>803</v>
      </c>
      <c r="G625" s="28">
        <v>2854</v>
      </c>
      <c r="H625" s="28">
        <v>-2270.64</v>
      </c>
      <c r="I625" s="28">
        <v>583.36</v>
      </c>
      <c r="J625" s="14" t="s">
        <v>24</v>
      </c>
    </row>
    <row r="626" spans="1:10" hidden="1" outlineLevel="4" x14ac:dyDescent="0.25">
      <c r="A626" s="41">
        <v>1002579</v>
      </c>
      <c r="B626" s="14" t="s">
        <v>22</v>
      </c>
      <c r="C626" s="15">
        <v>29037</v>
      </c>
      <c r="D626" s="14" t="s">
        <v>803</v>
      </c>
      <c r="E626" s="14" t="s">
        <v>286</v>
      </c>
      <c r="F626" s="14" t="s">
        <v>803</v>
      </c>
      <c r="G626" s="28">
        <v>4393</v>
      </c>
      <c r="H626" s="28">
        <v>-3495.07</v>
      </c>
      <c r="I626" s="28">
        <v>897.93</v>
      </c>
      <c r="J626" s="14" t="s">
        <v>24</v>
      </c>
    </row>
    <row r="627" spans="1:10" hidden="1" outlineLevel="4" x14ac:dyDescent="0.25">
      <c r="A627" s="41">
        <v>1002580</v>
      </c>
      <c r="B627" s="14" t="s">
        <v>22</v>
      </c>
      <c r="C627" s="15">
        <v>29037</v>
      </c>
      <c r="D627" s="14" t="s">
        <v>803</v>
      </c>
      <c r="E627" s="14" t="s">
        <v>414</v>
      </c>
      <c r="F627" s="14" t="s">
        <v>803</v>
      </c>
      <c r="G627" s="28">
        <v>8878</v>
      </c>
      <c r="H627" s="28">
        <v>-7063.38</v>
      </c>
      <c r="I627" s="28">
        <v>1814.62</v>
      </c>
      <c r="J627" s="14" t="s">
        <v>24</v>
      </c>
    </row>
    <row r="628" spans="1:10" hidden="1" outlineLevel="4" x14ac:dyDescent="0.25">
      <c r="A628" s="41">
        <v>1002581</v>
      </c>
      <c r="B628" s="14" t="s">
        <v>22</v>
      </c>
      <c r="C628" s="15">
        <v>29037</v>
      </c>
      <c r="D628" s="14" t="s">
        <v>803</v>
      </c>
      <c r="E628" s="14" t="s">
        <v>364</v>
      </c>
      <c r="F628" s="14" t="s">
        <v>803</v>
      </c>
      <c r="G628" s="28">
        <v>16309</v>
      </c>
      <c r="H628" s="28">
        <v>-12975.47</v>
      </c>
      <c r="I628" s="28">
        <v>3333.53</v>
      </c>
      <c r="J628" s="14" t="s">
        <v>24</v>
      </c>
    </row>
    <row r="629" spans="1:10" hidden="1" outlineLevel="4" x14ac:dyDescent="0.25">
      <c r="A629" s="41">
        <v>1002585</v>
      </c>
      <c r="B629" s="14" t="s">
        <v>22</v>
      </c>
      <c r="C629" s="15">
        <v>29037</v>
      </c>
      <c r="D629" s="14" t="s">
        <v>803</v>
      </c>
      <c r="E629" s="14" t="s">
        <v>286</v>
      </c>
      <c r="F629" s="14" t="s">
        <v>803</v>
      </c>
      <c r="G629" s="28">
        <v>699057</v>
      </c>
      <c r="H629" s="28">
        <v>-556172.37</v>
      </c>
      <c r="I629" s="28">
        <v>142884.63</v>
      </c>
      <c r="J629" s="14" t="s">
        <v>24</v>
      </c>
    </row>
    <row r="630" spans="1:10" hidden="1" outlineLevel="4" x14ac:dyDescent="0.25">
      <c r="A630" s="41">
        <v>1002598</v>
      </c>
      <c r="B630" s="14" t="s">
        <v>22</v>
      </c>
      <c r="C630" s="15">
        <v>29037</v>
      </c>
      <c r="D630" s="14" t="s">
        <v>804</v>
      </c>
      <c r="E630" s="14" t="s">
        <v>286</v>
      </c>
      <c r="F630" s="14" t="s">
        <v>804</v>
      </c>
      <c r="G630" s="28">
        <v>210</v>
      </c>
      <c r="H630" s="28">
        <v>-167.06</v>
      </c>
      <c r="I630" s="28">
        <v>42.94</v>
      </c>
      <c r="J630" s="14" t="s">
        <v>24</v>
      </c>
    </row>
    <row r="631" spans="1:10" hidden="1" outlineLevel="4" x14ac:dyDescent="0.25">
      <c r="A631" s="41">
        <v>1002706</v>
      </c>
      <c r="B631" s="14" t="s">
        <v>22</v>
      </c>
      <c r="C631" s="15">
        <v>29403</v>
      </c>
      <c r="D631" s="14" t="s">
        <v>805</v>
      </c>
      <c r="E631" s="14" t="s">
        <v>286</v>
      </c>
      <c r="F631" s="14" t="s">
        <v>805</v>
      </c>
      <c r="G631" s="28">
        <v>-133820</v>
      </c>
      <c r="H631" s="28">
        <v>104428.66</v>
      </c>
      <c r="I631" s="28">
        <v>-29391.34</v>
      </c>
      <c r="J631" s="14" t="s">
        <v>24</v>
      </c>
    </row>
    <row r="632" spans="1:10" hidden="1" outlineLevel="4" x14ac:dyDescent="0.25">
      <c r="A632" s="41">
        <v>1002707</v>
      </c>
      <c r="B632" s="14" t="s">
        <v>22</v>
      </c>
      <c r="C632" s="15">
        <v>29403</v>
      </c>
      <c r="D632" s="14" t="s">
        <v>806</v>
      </c>
      <c r="E632" s="14" t="s">
        <v>286</v>
      </c>
      <c r="F632" s="14" t="s">
        <v>806</v>
      </c>
      <c r="G632" s="28">
        <v>56</v>
      </c>
      <c r="H632" s="28">
        <v>-43.7</v>
      </c>
      <c r="I632" s="28">
        <v>12.3</v>
      </c>
      <c r="J632" s="14" t="s">
        <v>24</v>
      </c>
    </row>
    <row r="633" spans="1:10" hidden="1" outlineLevel="4" x14ac:dyDescent="0.25">
      <c r="A633" s="41">
        <v>1002708</v>
      </c>
      <c r="B633" s="14" t="s">
        <v>22</v>
      </c>
      <c r="C633" s="15">
        <v>29403</v>
      </c>
      <c r="D633" s="14" t="s">
        <v>807</v>
      </c>
      <c r="E633" s="14" t="s">
        <v>286</v>
      </c>
      <c r="F633" s="14" t="s">
        <v>807</v>
      </c>
      <c r="G633" s="28">
        <v>100</v>
      </c>
      <c r="H633" s="28">
        <v>-78.03</v>
      </c>
      <c r="I633" s="28">
        <v>21.97</v>
      </c>
      <c r="J633" s="14" t="s">
        <v>24</v>
      </c>
    </row>
    <row r="634" spans="1:10" hidden="1" outlineLevel="4" x14ac:dyDescent="0.25">
      <c r="A634" s="41">
        <v>1002709</v>
      </c>
      <c r="B634" s="14" t="s">
        <v>22</v>
      </c>
      <c r="C634" s="15">
        <v>29403</v>
      </c>
      <c r="D634" s="14" t="s">
        <v>808</v>
      </c>
      <c r="E634" s="14" t="s">
        <v>286</v>
      </c>
      <c r="F634" s="14" t="s">
        <v>808</v>
      </c>
      <c r="G634" s="28">
        <v>112</v>
      </c>
      <c r="H634" s="28">
        <v>-87.42</v>
      </c>
      <c r="I634" s="28">
        <v>24.58</v>
      </c>
      <c r="J634" s="14" t="s">
        <v>24</v>
      </c>
    </row>
    <row r="635" spans="1:10" hidden="1" outlineLevel="4" x14ac:dyDescent="0.25">
      <c r="A635" s="41">
        <v>1002711</v>
      </c>
      <c r="B635" s="14" t="s">
        <v>22</v>
      </c>
      <c r="C635" s="15">
        <v>29403</v>
      </c>
      <c r="D635" s="14" t="s">
        <v>809</v>
      </c>
      <c r="E635" s="14" t="s">
        <v>664</v>
      </c>
      <c r="F635" s="14" t="s">
        <v>809</v>
      </c>
      <c r="G635" s="28">
        <v>248</v>
      </c>
      <c r="H635" s="28">
        <v>-193.5</v>
      </c>
      <c r="I635" s="28">
        <v>54.5</v>
      </c>
      <c r="J635" s="14" t="s">
        <v>24</v>
      </c>
    </row>
    <row r="636" spans="1:10" hidden="1" outlineLevel="4" x14ac:dyDescent="0.25">
      <c r="A636" s="41">
        <v>1002712</v>
      </c>
      <c r="B636" s="14" t="s">
        <v>22</v>
      </c>
      <c r="C636" s="15">
        <v>29403</v>
      </c>
      <c r="D636" s="14" t="s">
        <v>810</v>
      </c>
      <c r="E636" s="14" t="s">
        <v>286</v>
      </c>
      <c r="F636" s="14" t="s">
        <v>810</v>
      </c>
      <c r="G636" s="28">
        <v>464</v>
      </c>
      <c r="H636" s="28">
        <v>-362.06</v>
      </c>
      <c r="I636" s="28">
        <v>101.94</v>
      </c>
      <c r="J636" s="14" t="s">
        <v>24</v>
      </c>
    </row>
    <row r="637" spans="1:10" hidden="1" outlineLevel="4" x14ac:dyDescent="0.25">
      <c r="A637" s="41">
        <v>1002713</v>
      </c>
      <c r="B637" s="14" t="s">
        <v>22</v>
      </c>
      <c r="C637" s="15">
        <v>29403</v>
      </c>
      <c r="D637" s="14" t="s">
        <v>811</v>
      </c>
      <c r="E637" s="14" t="s">
        <v>664</v>
      </c>
      <c r="F637" s="14" t="s">
        <v>811</v>
      </c>
      <c r="G637" s="28">
        <v>467</v>
      </c>
      <c r="H637" s="28">
        <v>-364.44</v>
      </c>
      <c r="I637" s="28">
        <v>102.56</v>
      </c>
      <c r="J637" s="14" t="s">
        <v>24</v>
      </c>
    </row>
    <row r="638" spans="1:10" hidden="1" outlineLevel="4" x14ac:dyDescent="0.25">
      <c r="A638" s="41">
        <v>1002715</v>
      </c>
      <c r="B638" s="14" t="s">
        <v>22</v>
      </c>
      <c r="C638" s="15">
        <v>29403</v>
      </c>
      <c r="D638" s="14" t="s">
        <v>812</v>
      </c>
      <c r="E638" s="14" t="s">
        <v>394</v>
      </c>
      <c r="F638" s="14" t="s">
        <v>812</v>
      </c>
      <c r="G638" s="28">
        <v>503</v>
      </c>
      <c r="H638" s="28">
        <v>-392.5</v>
      </c>
      <c r="I638" s="28">
        <v>110.5</v>
      </c>
      <c r="J638" s="14" t="s">
        <v>24</v>
      </c>
    </row>
    <row r="639" spans="1:10" hidden="1" outlineLevel="4" x14ac:dyDescent="0.25">
      <c r="A639" s="41">
        <v>1002716</v>
      </c>
      <c r="B639" s="14" t="s">
        <v>22</v>
      </c>
      <c r="C639" s="15">
        <v>29403</v>
      </c>
      <c r="D639" s="14" t="s">
        <v>812</v>
      </c>
      <c r="E639" s="14" t="s">
        <v>280</v>
      </c>
      <c r="F639" s="14" t="s">
        <v>812</v>
      </c>
      <c r="G639" s="28">
        <v>503</v>
      </c>
      <c r="H639" s="28">
        <v>-392.5</v>
      </c>
      <c r="I639" s="28">
        <v>110.5</v>
      </c>
      <c r="J639" s="14" t="s">
        <v>24</v>
      </c>
    </row>
    <row r="640" spans="1:10" hidden="1" outlineLevel="4" x14ac:dyDescent="0.25">
      <c r="A640" s="41">
        <v>1002718</v>
      </c>
      <c r="B640" s="14" t="s">
        <v>22</v>
      </c>
      <c r="C640" s="15">
        <v>29403</v>
      </c>
      <c r="D640" s="14" t="s">
        <v>362</v>
      </c>
      <c r="E640" s="14" t="s">
        <v>286</v>
      </c>
      <c r="F640" s="14" t="s">
        <v>362</v>
      </c>
      <c r="G640" s="28">
        <v>665</v>
      </c>
      <c r="H640" s="28">
        <v>-518.92999999999995</v>
      </c>
      <c r="I640" s="28">
        <v>146.07</v>
      </c>
      <c r="J640" s="14" t="s">
        <v>24</v>
      </c>
    </row>
    <row r="641" spans="1:10" hidden="1" outlineLevel="4" x14ac:dyDescent="0.25">
      <c r="A641" s="41">
        <v>1002720</v>
      </c>
      <c r="B641" s="14" t="s">
        <v>22</v>
      </c>
      <c r="C641" s="15">
        <v>29403</v>
      </c>
      <c r="D641" s="14" t="s">
        <v>813</v>
      </c>
      <c r="E641" s="14" t="s">
        <v>286</v>
      </c>
      <c r="F641" s="14" t="s">
        <v>813</v>
      </c>
      <c r="G641" s="28">
        <v>845</v>
      </c>
      <c r="H641" s="28">
        <v>-659.42</v>
      </c>
      <c r="I641" s="28">
        <v>185.58</v>
      </c>
      <c r="J641" s="14" t="s">
        <v>24</v>
      </c>
    </row>
    <row r="642" spans="1:10" hidden="1" outlineLevel="4" x14ac:dyDescent="0.25">
      <c r="A642" s="41">
        <v>1002721</v>
      </c>
      <c r="B642" s="14" t="s">
        <v>22</v>
      </c>
      <c r="C642" s="15">
        <v>29403</v>
      </c>
      <c r="D642" s="14" t="s">
        <v>814</v>
      </c>
      <c r="E642" s="14" t="s">
        <v>286</v>
      </c>
      <c r="F642" s="14" t="s">
        <v>814</v>
      </c>
      <c r="G642" s="28">
        <v>901</v>
      </c>
      <c r="H642" s="28">
        <v>-703.12</v>
      </c>
      <c r="I642" s="28">
        <v>197.88</v>
      </c>
      <c r="J642" s="14" t="s">
        <v>24</v>
      </c>
    </row>
    <row r="643" spans="1:10" hidden="1" outlineLevel="4" x14ac:dyDescent="0.25">
      <c r="A643" s="41">
        <v>1002724</v>
      </c>
      <c r="B643" s="14" t="s">
        <v>22</v>
      </c>
      <c r="C643" s="15">
        <v>29403</v>
      </c>
      <c r="D643" s="14" t="s">
        <v>815</v>
      </c>
      <c r="E643" s="14" t="s">
        <v>286</v>
      </c>
      <c r="F643" s="14" t="s">
        <v>815</v>
      </c>
      <c r="G643" s="28">
        <v>1043</v>
      </c>
      <c r="H643" s="28">
        <v>-813.91</v>
      </c>
      <c r="I643" s="28">
        <v>229.09</v>
      </c>
      <c r="J643" s="14" t="s">
        <v>24</v>
      </c>
    </row>
    <row r="644" spans="1:10" hidden="1" outlineLevel="4" x14ac:dyDescent="0.25">
      <c r="A644" s="41">
        <v>1002725</v>
      </c>
      <c r="B644" s="14" t="s">
        <v>22</v>
      </c>
      <c r="C644" s="15">
        <v>29403</v>
      </c>
      <c r="D644" s="14" t="s">
        <v>816</v>
      </c>
      <c r="E644" s="14" t="s">
        <v>286</v>
      </c>
      <c r="F644" s="14" t="s">
        <v>816</v>
      </c>
      <c r="G644" s="28">
        <v>1329</v>
      </c>
      <c r="H644" s="28">
        <v>-1037.1199999999999</v>
      </c>
      <c r="I644" s="28">
        <v>291.88</v>
      </c>
      <c r="J644" s="14" t="s">
        <v>24</v>
      </c>
    </row>
    <row r="645" spans="1:10" hidden="1" outlineLevel="4" x14ac:dyDescent="0.25">
      <c r="A645" s="41">
        <v>1002726</v>
      </c>
      <c r="B645" s="14" t="s">
        <v>22</v>
      </c>
      <c r="C645" s="15">
        <v>29403</v>
      </c>
      <c r="D645" s="14" t="s">
        <v>817</v>
      </c>
      <c r="E645" s="14" t="s">
        <v>286</v>
      </c>
      <c r="F645" s="14" t="s">
        <v>817</v>
      </c>
      <c r="G645" s="28">
        <v>1388</v>
      </c>
      <c r="H645" s="28">
        <v>-1083.1300000000001</v>
      </c>
      <c r="I645" s="28">
        <v>304.87</v>
      </c>
      <c r="J645" s="14" t="s">
        <v>24</v>
      </c>
    </row>
    <row r="646" spans="1:10" hidden="1" outlineLevel="4" x14ac:dyDescent="0.25">
      <c r="A646" s="41">
        <v>1002729</v>
      </c>
      <c r="B646" s="14" t="s">
        <v>22</v>
      </c>
      <c r="C646" s="15">
        <v>29403</v>
      </c>
      <c r="D646" s="14" t="s">
        <v>818</v>
      </c>
      <c r="E646" s="14" t="s">
        <v>327</v>
      </c>
      <c r="F646" s="14" t="s">
        <v>818</v>
      </c>
      <c r="G646" s="28">
        <v>1569</v>
      </c>
      <c r="H646" s="28">
        <v>-1224.42</v>
      </c>
      <c r="I646" s="28">
        <v>344.58</v>
      </c>
      <c r="J646" s="14" t="s">
        <v>24</v>
      </c>
    </row>
    <row r="647" spans="1:10" hidden="1" outlineLevel="4" x14ac:dyDescent="0.25">
      <c r="A647" s="41">
        <v>1002730</v>
      </c>
      <c r="B647" s="14" t="s">
        <v>22</v>
      </c>
      <c r="C647" s="15">
        <v>29403</v>
      </c>
      <c r="D647" s="14" t="s">
        <v>819</v>
      </c>
      <c r="E647" s="14" t="s">
        <v>286</v>
      </c>
      <c r="F647" s="14" t="s">
        <v>819</v>
      </c>
      <c r="G647" s="28">
        <v>1731</v>
      </c>
      <c r="H647" s="28">
        <v>-1350.79</v>
      </c>
      <c r="I647" s="28">
        <v>380.21</v>
      </c>
      <c r="J647" s="14" t="s">
        <v>24</v>
      </c>
    </row>
    <row r="648" spans="1:10" hidden="1" outlineLevel="4" x14ac:dyDescent="0.25">
      <c r="A648" s="41">
        <v>1002731</v>
      </c>
      <c r="B648" s="14" t="s">
        <v>22</v>
      </c>
      <c r="C648" s="15">
        <v>29403</v>
      </c>
      <c r="D648" s="14" t="s">
        <v>820</v>
      </c>
      <c r="E648" s="14" t="s">
        <v>364</v>
      </c>
      <c r="F648" s="14" t="s">
        <v>820</v>
      </c>
      <c r="G648" s="28">
        <v>2127</v>
      </c>
      <c r="H648" s="28">
        <v>-1659.83</v>
      </c>
      <c r="I648" s="28">
        <v>467.17</v>
      </c>
      <c r="J648" s="14" t="s">
        <v>24</v>
      </c>
    </row>
    <row r="649" spans="1:10" hidden="1" outlineLevel="4" x14ac:dyDescent="0.25">
      <c r="A649" s="41">
        <v>1002732</v>
      </c>
      <c r="B649" s="14" t="s">
        <v>22</v>
      </c>
      <c r="C649" s="15">
        <v>29403</v>
      </c>
      <c r="D649" s="14" t="s">
        <v>821</v>
      </c>
      <c r="E649" s="14" t="s">
        <v>339</v>
      </c>
      <c r="F649" s="14" t="s">
        <v>821</v>
      </c>
      <c r="G649" s="28">
        <v>3220</v>
      </c>
      <c r="H649" s="28">
        <v>-2512.7600000000002</v>
      </c>
      <c r="I649" s="28">
        <v>707.24</v>
      </c>
      <c r="J649" s="14" t="s">
        <v>24</v>
      </c>
    </row>
    <row r="650" spans="1:10" hidden="1" outlineLevel="4" x14ac:dyDescent="0.25">
      <c r="A650" s="41">
        <v>1002733</v>
      </c>
      <c r="B650" s="14" t="s">
        <v>22</v>
      </c>
      <c r="C650" s="15">
        <v>29403</v>
      </c>
      <c r="D650" s="14" t="s">
        <v>822</v>
      </c>
      <c r="E650" s="14" t="s">
        <v>286</v>
      </c>
      <c r="F650" s="14" t="s">
        <v>822</v>
      </c>
      <c r="G650" s="28">
        <v>3279</v>
      </c>
      <c r="H650" s="28">
        <v>-2558.83</v>
      </c>
      <c r="I650" s="28">
        <v>720.17</v>
      </c>
      <c r="J650" s="14" t="s">
        <v>24</v>
      </c>
    </row>
    <row r="651" spans="1:10" outlineLevel="4" x14ac:dyDescent="0.25">
      <c r="A651" s="47">
        <v>1002734</v>
      </c>
      <c r="B651" s="48" t="s">
        <v>22</v>
      </c>
      <c r="C651" s="49">
        <v>29403</v>
      </c>
      <c r="D651" s="48" t="s">
        <v>823</v>
      </c>
      <c r="E651" s="48" t="s">
        <v>291</v>
      </c>
      <c r="F651" s="48" t="s">
        <v>823</v>
      </c>
      <c r="G651" s="57">
        <v>3418</v>
      </c>
      <c r="H651" s="57">
        <v>-2667.3</v>
      </c>
      <c r="I651" s="57">
        <v>750.7</v>
      </c>
      <c r="J651" s="48" t="s">
        <v>24</v>
      </c>
    </row>
    <row r="652" spans="1:10" hidden="1" outlineLevel="4" x14ac:dyDescent="0.25">
      <c r="A652" s="41">
        <v>1002735</v>
      </c>
      <c r="B652" s="14" t="s">
        <v>22</v>
      </c>
      <c r="C652" s="15">
        <v>29403</v>
      </c>
      <c r="D652" s="14" t="s">
        <v>824</v>
      </c>
      <c r="E652" s="14" t="s">
        <v>286</v>
      </c>
      <c r="F652" s="14" t="s">
        <v>824</v>
      </c>
      <c r="G652" s="28">
        <v>3669</v>
      </c>
      <c r="H652" s="28">
        <v>-2863.19</v>
      </c>
      <c r="I652" s="28">
        <v>805.81</v>
      </c>
      <c r="J652" s="14" t="s">
        <v>24</v>
      </c>
    </row>
    <row r="653" spans="1:10" hidden="1" outlineLevel="4" x14ac:dyDescent="0.25">
      <c r="A653" s="41">
        <v>1002736</v>
      </c>
      <c r="B653" s="14" t="s">
        <v>22</v>
      </c>
      <c r="C653" s="15">
        <v>29403</v>
      </c>
      <c r="D653" s="14" t="s">
        <v>825</v>
      </c>
      <c r="E653" s="14" t="s">
        <v>339</v>
      </c>
      <c r="F653" s="14" t="s">
        <v>825</v>
      </c>
      <c r="G653" s="28">
        <v>3740</v>
      </c>
      <c r="H653" s="28">
        <v>-2918.58</v>
      </c>
      <c r="I653" s="28">
        <v>821.42</v>
      </c>
      <c r="J653" s="14" t="s">
        <v>24</v>
      </c>
    </row>
    <row r="654" spans="1:10" hidden="1" outlineLevel="4" x14ac:dyDescent="0.25">
      <c r="A654" s="41">
        <v>1002737</v>
      </c>
      <c r="B654" s="14" t="s">
        <v>22</v>
      </c>
      <c r="C654" s="15">
        <v>29403</v>
      </c>
      <c r="D654" s="14" t="s">
        <v>826</v>
      </c>
      <c r="E654" s="14" t="s">
        <v>364</v>
      </c>
      <c r="F654" s="14" t="s">
        <v>826</v>
      </c>
      <c r="G654" s="28">
        <v>3940</v>
      </c>
      <c r="H654" s="28">
        <v>-3074.66</v>
      </c>
      <c r="I654" s="28">
        <v>865.34</v>
      </c>
      <c r="J654" s="14" t="s">
        <v>24</v>
      </c>
    </row>
    <row r="655" spans="1:10" hidden="1" outlineLevel="4" x14ac:dyDescent="0.25">
      <c r="A655" s="41">
        <v>1002738</v>
      </c>
      <c r="B655" s="14" t="s">
        <v>22</v>
      </c>
      <c r="C655" s="15">
        <v>29403</v>
      </c>
      <c r="D655" s="14" t="s">
        <v>827</v>
      </c>
      <c r="E655" s="14" t="s">
        <v>414</v>
      </c>
      <c r="F655" s="14" t="s">
        <v>827</v>
      </c>
      <c r="G655" s="28">
        <v>3961</v>
      </c>
      <c r="H655" s="28">
        <v>-3091.04</v>
      </c>
      <c r="I655" s="28">
        <v>869.96</v>
      </c>
      <c r="J655" s="14" t="s">
        <v>24</v>
      </c>
    </row>
    <row r="656" spans="1:10" hidden="1" outlineLevel="4" x14ac:dyDescent="0.25">
      <c r="A656" s="41">
        <v>1002739</v>
      </c>
      <c r="B656" s="14" t="s">
        <v>22</v>
      </c>
      <c r="C656" s="15">
        <v>29403</v>
      </c>
      <c r="D656" s="14" t="s">
        <v>827</v>
      </c>
      <c r="E656" s="14" t="s">
        <v>316</v>
      </c>
      <c r="F656" s="14" t="s">
        <v>827</v>
      </c>
      <c r="G656" s="28">
        <v>3982</v>
      </c>
      <c r="H656" s="28">
        <v>-3107.4</v>
      </c>
      <c r="I656" s="28">
        <v>874.6</v>
      </c>
      <c r="J656" s="14" t="s">
        <v>24</v>
      </c>
    </row>
    <row r="657" spans="1:10" hidden="1" outlineLevel="4" x14ac:dyDescent="0.25">
      <c r="A657" s="41">
        <v>1002740</v>
      </c>
      <c r="B657" s="14" t="s">
        <v>22</v>
      </c>
      <c r="C657" s="15">
        <v>29403</v>
      </c>
      <c r="D657" s="14" t="s">
        <v>827</v>
      </c>
      <c r="E657" s="14" t="s">
        <v>280</v>
      </c>
      <c r="F657" s="14" t="s">
        <v>827</v>
      </c>
      <c r="G657" s="28">
        <v>4044</v>
      </c>
      <c r="H657" s="28">
        <v>-3155.79</v>
      </c>
      <c r="I657" s="28">
        <v>888.21</v>
      </c>
      <c r="J657" s="14" t="s">
        <v>24</v>
      </c>
    </row>
    <row r="658" spans="1:10" hidden="1" outlineLevel="4" x14ac:dyDescent="0.25">
      <c r="A658" s="41">
        <v>1002741</v>
      </c>
      <c r="B658" s="14" t="s">
        <v>22</v>
      </c>
      <c r="C658" s="15">
        <v>29403</v>
      </c>
      <c r="D658" s="14" t="s">
        <v>825</v>
      </c>
      <c r="E658" s="14" t="s">
        <v>364</v>
      </c>
      <c r="F658" s="14" t="s">
        <v>825</v>
      </c>
      <c r="G658" s="28">
        <v>4918</v>
      </c>
      <c r="H658" s="28">
        <v>-3837.86</v>
      </c>
      <c r="I658" s="28">
        <v>1080.1400000000001</v>
      </c>
      <c r="J658" s="14" t="s">
        <v>24</v>
      </c>
    </row>
    <row r="659" spans="1:10" outlineLevel="4" x14ac:dyDescent="0.25">
      <c r="A659" s="47">
        <v>1002743</v>
      </c>
      <c r="B659" s="48" t="s">
        <v>22</v>
      </c>
      <c r="C659" s="49">
        <v>29403</v>
      </c>
      <c r="D659" s="48" t="s">
        <v>828</v>
      </c>
      <c r="E659" s="48" t="s">
        <v>291</v>
      </c>
      <c r="F659" s="48" t="s">
        <v>828</v>
      </c>
      <c r="G659" s="57">
        <v>142</v>
      </c>
      <c r="H659" s="57">
        <v>-110.78</v>
      </c>
      <c r="I659" s="57">
        <v>31.22</v>
      </c>
      <c r="J659" s="48" t="s">
        <v>24</v>
      </c>
    </row>
    <row r="660" spans="1:10" hidden="1" outlineLevel="4" x14ac:dyDescent="0.25">
      <c r="A660" s="41">
        <v>1002744</v>
      </c>
      <c r="B660" s="14" t="s">
        <v>22</v>
      </c>
      <c r="C660" s="15">
        <v>29403</v>
      </c>
      <c r="D660" s="14" t="s">
        <v>829</v>
      </c>
      <c r="E660" s="14" t="s">
        <v>286</v>
      </c>
      <c r="F660" s="14" t="s">
        <v>829</v>
      </c>
      <c r="G660" s="28">
        <v>8153</v>
      </c>
      <c r="H660" s="28">
        <v>-6362.3</v>
      </c>
      <c r="I660" s="28">
        <v>1790.7</v>
      </c>
      <c r="J660" s="14" t="s">
        <v>24</v>
      </c>
    </row>
    <row r="661" spans="1:10" hidden="1" outlineLevel="4" x14ac:dyDescent="0.25">
      <c r="A661" s="41">
        <v>1002745</v>
      </c>
      <c r="B661" s="14" t="s">
        <v>22</v>
      </c>
      <c r="C661" s="15">
        <v>29403</v>
      </c>
      <c r="D661" s="14" t="s">
        <v>808</v>
      </c>
      <c r="E661" s="14" t="s">
        <v>286</v>
      </c>
      <c r="F661" s="14" t="s">
        <v>808</v>
      </c>
      <c r="G661" s="28">
        <v>8336</v>
      </c>
      <c r="H661" s="28">
        <v>-6505.17</v>
      </c>
      <c r="I661" s="28">
        <v>1830.83</v>
      </c>
      <c r="J661" s="14" t="s">
        <v>24</v>
      </c>
    </row>
    <row r="662" spans="1:10" hidden="1" outlineLevel="4" x14ac:dyDescent="0.25">
      <c r="A662" s="41">
        <v>1002746</v>
      </c>
      <c r="B662" s="14" t="s">
        <v>22</v>
      </c>
      <c r="C662" s="15">
        <v>29403</v>
      </c>
      <c r="D662" s="14" t="s">
        <v>830</v>
      </c>
      <c r="E662" s="14" t="s">
        <v>346</v>
      </c>
      <c r="F662" s="14" t="s">
        <v>830</v>
      </c>
      <c r="G662" s="28">
        <v>9730</v>
      </c>
      <c r="H662" s="28">
        <v>-7592.99</v>
      </c>
      <c r="I662" s="28">
        <v>2137.0100000000002</v>
      </c>
      <c r="J662" s="14" t="s">
        <v>24</v>
      </c>
    </row>
    <row r="663" spans="1:10" hidden="1" outlineLevel="4" x14ac:dyDescent="0.25">
      <c r="A663" s="41">
        <v>1002748</v>
      </c>
      <c r="B663" s="14" t="s">
        <v>22</v>
      </c>
      <c r="C663" s="15">
        <v>29403</v>
      </c>
      <c r="D663" s="14" t="s">
        <v>831</v>
      </c>
      <c r="E663" s="14" t="s">
        <v>286</v>
      </c>
      <c r="F663" s="14" t="s">
        <v>831</v>
      </c>
      <c r="G663" s="28">
        <v>10732</v>
      </c>
      <c r="H663" s="28">
        <v>-8374.8799999999992</v>
      </c>
      <c r="I663" s="28">
        <v>2357.12</v>
      </c>
      <c r="J663" s="14" t="s">
        <v>24</v>
      </c>
    </row>
    <row r="664" spans="1:10" hidden="1" outlineLevel="4" x14ac:dyDescent="0.25">
      <c r="A664" s="41">
        <v>1002749</v>
      </c>
      <c r="B664" s="14" t="s">
        <v>22</v>
      </c>
      <c r="C664" s="15">
        <v>29403</v>
      </c>
      <c r="D664" s="14" t="s">
        <v>832</v>
      </c>
      <c r="E664" s="14" t="s">
        <v>286</v>
      </c>
      <c r="F664" s="14" t="s">
        <v>832</v>
      </c>
      <c r="G664" s="28">
        <v>11703</v>
      </c>
      <c r="H664" s="28">
        <v>-9132.61</v>
      </c>
      <c r="I664" s="28">
        <v>2570.39</v>
      </c>
      <c r="J664" s="14" t="s">
        <v>24</v>
      </c>
    </row>
    <row r="665" spans="1:10" hidden="1" outlineLevel="4" x14ac:dyDescent="0.25">
      <c r="A665" s="41">
        <v>1002750</v>
      </c>
      <c r="B665" s="14" t="s">
        <v>22</v>
      </c>
      <c r="C665" s="15">
        <v>29403</v>
      </c>
      <c r="D665" s="14" t="s">
        <v>833</v>
      </c>
      <c r="E665" s="14" t="s">
        <v>344</v>
      </c>
      <c r="F665" s="14" t="s">
        <v>833</v>
      </c>
      <c r="G665" s="28">
        <v>13293</v>
      </c>
      <c r="H665" s="28">
        <v>-10373.4</v>
      </c>
      <c r="I665" s="28">
        <v>2919.6</v>
      </c>
      <c r="J665" s="14" t="s">
        <v>24</v>
      </c>
    </row>
    <row r="666" spans="1:10" hidden="1" outlineLevel="4" x14ac:dyDescent="0.25">
      <c r="A666" s="41">
        <v>1002751</v>
      </c>
      <c r="B666" s="14" t="s">
        <v>22</v>
      </c>
      <c r="C666" s="15">
        <v>29403</v>
      </c>
      <c r="D666" s="14" t="s">
        <v>834</v>
      </c>
      <c r="E666" s="14" t="s">
        <v>327</v>
      </c>
      <c r="F666" s="14" t="s">
        <v>834</v>
      </c>
      <c r="G666" s="28">
        <v>30818</v>
      </c>
      <c r="H666" s="28">
        <v>-24049.360000000001</v>
      </c>
      <c r="I666" s="28">
        <v>6768.64</v>
      </c>
      <c r="J666" s="14" t="s">
        <v>24</v>
      </c>
    </row>
    <row r="667" spans="1:10" hidden="1" outlineLevel="4" x14ac:dyDescent="0.25">
      <c r="A667" s="41">
        <v>1002752</v>
      </c>
      <c r="B667" s="14" t="s">
        <v>22</v>
      </c>
      <c r="C667" s="15">
        <v>29403</v>
      </c>
      <c r="D667" s="14" t="s">
        <v>835</v>
      </c>
      <c r="E667" s="14" t="s">
        <v>286</v>
      </c>
      <c r="F667" s="14" t="s">
        <v>835</v>
      </c>
      <c r="G667" s="28">
        <v>79314</v>
      </c>
      <c r="H667" s="28">
        <v>-61893.99</v>
      </c>
      <c r="I667" s="28">
        <v>17420.009999999998</v>
      </c>
      <c r="J667" s="14" t="s">
        <v>24</v>
      </c>
    </row>
    <row r="668" spans="1:10" hidden="1" outlineLevel="4" x14ac:dyDescent="0.25">
      <c r="A668" s="41">
        <v>1002753</v>
      </c>
      <c r="B668" s="14" t="s">
        <v>22</v>
      </c>
      <c r="C668" s="15">
        <v>29403</v>
      </c>
      <c r="D668" s="14" t="s">
        <v>836</v>
      </c>
      <c r="E668" s="14" t="s">
        <v>321</v>
      </c>
      <c r="F668" s="14" t="s">
        <v>836</v>
      </c>
      <c r="G668" s="28">
        <v>985</v>
      </c>
      <c r="H668" s="28">
        <v>-768.69</v>
      </c>
      <c r="I668" s="28">
        <v>216.31</v>
      </c>
      <c r="J668" s="14" t="s">
        <v>24</v>
      </c>
    </row>
    <row r="669" spans="1:10" hidden="1" outlineLevel="4" x14ac:dyDescent="0.25">
      <c r="A669" s="41">
        <v>1002754</v>
      </c>
      <c r="B669" s="14" t="s">
        <v>22</v>
      </c>
      <c r="C669" s="15">
        <v>29403</v>
      </c>
      <c r="D669" s="14" t="s">
        <v>837</v>
      </c>
      <c r="E669" s="14" t="s">
        <v>321</v>
      </c>
      <c r="F669" s="14" t="s">
        <v>837</v>
      </c>
      <c r="G669" s="28">
        <v>-985</v>
      </c>
      <c r="H669" s="28">
        <v>768.69</v>
      </c>
      <c r="I669" s="28">
        <v>-216.31</v>
      </c>
      <c r="J669" s="14" t="s">
        <v>24</v>
      </c>
    </row>
    <row r="670" spans="1:10" hidden="1" outlineLevel="4" x14ac:dyDescent="0.25">
      <c r="A670" s="41">
        <v>1002811</v>
      </c>
      <c r="B670" s="14" t="s">
        <v>22</v>
      </c>
      <c r="C670" s="15">
        <v>29768</v>
      </c>
      <c r="D670" s="14" t="s">
        <v>838</v>
      </c>
      <c r="E670" s="14" t="s">
        <v>839</v>
      </c>
      <c r="F670" s="14" t="s">
        <v>838</v>
      </c>
      <c r="G670" s="28">
        <v>218747</v>
      </c>
      <c r="H670" s="28">
        <v>-167313.24</v>
      </c>
      <c r="I670" s="28">
        <v>51433.760000000002</v>
      </c>
      <c r="J670" s="14" t="s">
        <v>24</v>
      </c>
    </row>
    <row r="671" spans="1:10" hidden="1" outlineLevel="4" x14ac:dyDescent="0.25">
      <c r="A671" s="41">
        <v>1002812</v>
      </c>
      <c r="B671" s="14" t="s">
        <v>22</v>
      </c>
      <c r="C671" s="15">
        <v>29768</v>
      </c>
      <c r="D671" s="14" t="s">
        <v>838</v>
      </c>
      <c r="E671" s="14" t="s">
        <v>280</v>
      </c>
      <c r="F671" s="14" t="s">
        <v>838</v>
      </c>
      <c r="G671" s="28">
        <v>1080</v>
      </c>
      <c r="H671" s="28">
        <v>-826.08</v>
      </c>
      <c r="I671" s="28">
        <v>253.92</v>
      </c>
      <c r="J671" s="14" t="s">
        <v>24</v>
      </c>
    </row>
    <row r="672" spans="1:10" hidden="1" outlineLevel="4" x14ac:dyDescent="0.25">
      <c r="A672" s="41">
        <v>1002814</v>
      </c>
      <c r="B672" s="14" t="s">
        <v>22</v>
      </c>
      <c r="C672" s="15">
        <v>29768</v>
      </c>
      <c r="D672" s="14" t="s">
        <v>838</v>
      </c>
      <c r="E672" s="14" t="s">
        <v>364</v>
      </c>
      <c r="F672" s="14" t="s">
        <v>838</v>
      </c>
      <c r="G672" s="28">
        <v>1466</v>
      </c>
      <c r="H672" s="28">
        <v>-1121.3</v>
      </c>
      <c r="I672" s="28">
        <v>344.7</v>
      </c>
      <c r="J672" s="14" t="s">
        <v>24</v>
      </c>
    </row>
    <row r="673" spans="1:10" hidden="1" outlineLevel="4" x14ac:dyDescent="0.25">
      <c r="A673" s="41">
        <v>1002815</v>
      </c>
      <c r="B673" s="14" t="s">
        <v>22</v>
      </c>
      <c r="C673" s="15">
        <v>29768</v>
      </c>
      <c r="D673" s="14" t="s">
        <v>838</v>
      </c>
      <c r="E673" s="14" t="s">
        <v>414</v>
      </c>
      <c r="F673" s="14" t="s">
        <v>838</v>
      </c>
      <c r="G673" s="28">
        <v>1475</v>
      </c>
      <c r="H673" s="28">
        <v>-1128.25</v>
      </c>
      <c r="I673" s="28">
        <v>346.75</v>
      </c>
      <c r="J673" s="14" t="s">
        <v>24</v>
      </c>
    </row>
    <row r="674" spans="1:10" hidden="1" outlineLevel="4" x14ac:dyDescent="0.25">
      <c r="A674" s="41">
        <v>1002816</v>
      </c>
      <c r="B674" s="14" t="s">
        <v>22</v>
      </c>
      <c r="C674" s="15">
        <v>29768</v>
      </c>
      <c r="D674" s="14" t="s">
        <v>838</v>
      </c>
      <c r="E674" s="14" t="s">
        <v>339</v>
      </c>
      <c r="F674" s="14" t="s">
        <v>838</v>
      </c>
      <c r="G674" s="28">
        <v>3957</v>
      </c>
      <c r="H674" s="28">
        <v>-3026.61</v>
      </c>
      <c r="I674" s="28">
        <v>930.39</v>
      </c>
      <c r="J674" s="14" t="s">
        <v>24</v>
      </c>
    </row>
    <row r="675" spans="1:10" hidden="1" outlineLevel="4" x14ac:dyDescent="0.25">
      <c r="A675" s="41">
        <v>1002818</v>
      </c>
      <c r="B675" s="14" t="s">
        <v>22</v>
      </c>
      <c r="C675" s="15">
        <v>29768</v>
      </c>
      <c r="D675" s="14" t="s">
        <v>838</v>
      </c>
      <c r="E675" s="14" t="s">
        <v>324</v>
      </c>
      <c r="F675" s="14" t="s">
        <v>838</v>
      </c>
      <c r="G675" s="28">
        <v>6886</v>
      </c>
      <c r="H675" s="28">
        <v>-5266.94</v>
      </c>
      <c r="I675" s="28">
        <v>1619.06</v>
      </c>
      <c r="J675" s="14" t="s">
        <v>24</v>
      </c>
    </row>
    <row r="676" spans="1:10" hidden="1" outlineLevel="4" x14ac:dyDescent="0.25">
      <c r="A676" s="41">
        <v>1002819</v>
      </c>
      <c r="B676" s="14" t="s">
        <v>22</v>
      </c>
      <c r="C676" s="15">
        <v>29768</v>
      </c>
      <c r="D676" s="14" t="s">
        <v>838</v>
      </c>
      <c r="E676" s="14" t="s">
        <v>364</v>
      </c>
      <c r="F676" s="14" t="s">
        <v>838</v>
      </c>
      <c r="G676" s="28">
        <v>7440</v>
      </c>
      <c r="H676" s="28">
        <v>-5690.65</v>
      </c>
      <c r="I676" s="28">
        <v>1749.35</v>
      </c>
      <c r="J676" s="14" t="s">
        <v>24</v>
      </c>
    </row>
    <row r="677" spans="1:10" hidden="1" outlineLevel="4" x14ac:dyDescent="0.25">
      <c r="A677" s="41">
        <v>1002820</v>
      </c>
      <c r="B677" s="14" t="s">
        <v>22</v>
      </c>
      <c r="C677" s="15">
        <v>29768</v>
      </c>
      <c r="D677" s="14" t="s">
        <v>838</v>
      </c>
      <c r="E677" s="14" t="s">
        <v>316</v>
      </c>
      <c r="F677" s="14" t="s">
        <v>838</v>
      </c>
      <c r="G677" s="28">
        <v>10745</v>
      </c>
      <c r="H677" s="28">
        <v>-8218.5499999999993</v>
      </c>
      <c r="I677" s="28">
        <v>2526.4499999999998</v>
      </c>
      <c r="J677" s="14" t="s">
        <v>24</v>
      </c>
    </row>
    <row r="678" spans="1:10" hidden="1" outlineLevel="4" x14ac:dyDescent="0.25">
      <c r="A678" s="41">
        <v>1002821</v>
      </c>
      <c r="B678" s="14" t="s">
        <v>22</v>
      </c>
      <c r="C678" s="15">
        <v>29768</v>
      </c>
      <c r="D678" s="14" t="s">
        <v>838</v>
      </c>
      <c r="E678" s="14" t="s">
        <v>840</v>
      </c>
      <c r="F678" s="14" t="s">
        <v>838</v>
      </c>
      <c r="G678" s="28">
        <v>22046</v>
      </c>
      <c r="H678" s="28">
        <v>-16862.349999999999</v>
      </c>
      <c r="I678" s="28">
        <v>5183.6499999999996</v>
      </c>
      <c r="J678" s="14" t="s">
        <v>24</v>
      </c>
    </row>
    <row r="679" spans="1:10" hidden="1" outlineLevel="4" x14ac:dyDescent="0.25">
      <c r="A679" s="41">
        <v>1002822</v>
      </c>
      <c r="B679" s="14" t="s">
        <v>22</v>
      </c>
      <c r="C679" s="15">
        <v>29768</v>
      </c>
      <c r="D679" s="14" t="s">
        <v>838</v>
      </c>
      <c r="E679" s="14" t="s">
        <v>364</v>
      </c>
      <c r="F679" s="14" t="s">
        <v>838</v>
      </c>
      <c r="G679" s="28">
        <v>1</v>
      </c>
      <c r="H679" s="28">
        <v>-0.77</v>
      </c>
      <c r="I679" s="28">
        <v>0.23</v>
      </c>
      <c r="J679" s="14" t="s">
        <v>24</v>
      </c>
    </row>
    <row r="680" spans="1:10" hidden="1" outlineLevel="4" x14ac:dyDescent="0.25">
      <c r="A680" s="41">
        <v>1002835</v>
      </c>
      <c r="B680" s="14" t="s">
        <v>22</v>
      </c>
      <c r="C680" s="15">
        <v>29768</v>
      </c>
      <c r="D680" s="14" t="s">
        <v>841</v>
      </c>
      <c r="E680" s="14" t="s">
        <v>321</v>
      </c>
      <c r="F680" s="14" t="s">
        <v>841</v>
      </c>
      <c r="G680" s="28">
        <v>25696</v>
      </c>
      <c r="H680" s="28">
        <v>-19654.14</v>
      </c>
      <c r="I680" s="28">
        <v>6041.86</v>
      </c>
      <c r="J680" s="14" t="s">
        <v>24</v>
      </c>
    </row>
    <row r="681" spans="1:10" hidden="1" outlineLevel="4" x14ac:dyDescent="0.25">
      <c r="A681" s="41">
        <v>1002858</v>
      </c>
      <c r="B681" s="14" t="s">
        <v>22</v>
      </c>
      <c r="C681" s="15">
        <v>29768</v>
      </c>
      <c r="D681" s="14" t="s">
        <v>842</v>
      </c>
      <c r="E681" s="14" t="s">
        <v>364</v>
      </c>
      <c r="F681" s="14" t="s">
        <v>842</v>
      </c>
      <c r="G681" s="28">
        <v>57511</v>
      </c>
      <c r="H681" s="28">
        <v>-43988.5</v>
      </c>
      <c r="I681" s="28">
        <v>13522.5</v>
      </c>
      <c r="J681" s="14" t="s">
        <v>24</v>
      </c>
    </row>
    <row r="682" spans="1:10" hidden="1" outlineLevel="4" x14ac:dyDescent="0.25">
      <c r="A682" s="41">
        <v>1002928</v>
      </c>
      <c r="B682" s="14" t="s">
        <v>22</v>
      </c>
      <c r="C682" s="15">
        <v>30133</v>
      </c>
      <c r="D682" s="14" t="s">
        <v>843</v>
      </c>
      <c r="E682" s="14" t="s">
        <v>487</v>
      </c>
      <c r="F682" s="14" t="s">
        <v>843</v>
      </c>
      <c r="G682" s="28">
        <v>20</v>
      </c>
      <c r="H682" s="28">
        <v>-14.95</v>
      </c>
      <c r="I682" s="28">
        <v>5.05</v>
      </c>
      <c r="J682" s="14" t="s">
        <v>24</v>
      </c>
    </row>
    <row r="683" spans="1:10" hidden="1" outlineLevel="4" x14ac:dyDescent="0.25">
      <c r="A683" s="41">
        <v>1002929</v>
      </c>
      <c r="B683" s="14" t="s">
        <v>22</v>
      </c>
      <c r="C683" s="15">
        <v>30133</v>
      </c>
      <c r="D683" s="14" t="s">
        <v>844</v>
      </c>
      <c r="E683" s="14" t="s">
        <v>286</v>
      </c>
      <c r="F683" s="14" t="s">
        <v>844</v>
      </c>
      <c r="G683" s="28">
        <v>70</v>
      </c>
      <c r="H683" s="28">
        <v>-52.41</v>
      </c>
      <c r="I683" s="28">
        <v>17.59</v>
      </c>
      <c r="J683" s="14" t="s">
        <v>24</v>
      </c>
    </row>
    <row r="684" spans="1:10" hidden="1" outlineLevel="4" x14ac:dyDescent="0.25">
      <c r="A684" s="41">
        <v>1002930</v>
      </c>
      <c r="B684" s="14" t="s">
        <v>22</v>
      </c>
      <c r="C684" s="15">
        <v>30133</v>
      </c>
      <c r="D684" s="14" t="s">
        <v>845</v>
      </c>
      <c r="E684" s="14" t="s">
        <v>286</v>
      </c>
      <c r="F684" s="14" t="s">
        <v>845</v>
      </c>
      <c r="G684" s="28">
        <v>73</v>
      </c>
      <c r="H684" s="28">
        <v>-54.7</v>
      </c>
      <c r="I684" s="28">
        <v>18.3</v>
      </c>
      <c r="J684" s="14" t="s">
        <v>24</v>
      </c>
    </row>
    <row r="685" spans="1:10" hidden="1" outlineLevel="4" x14ac:dyDescent="0.25">
      <c r="A685" s="41">
        <v>1002931</v>
      </c>
      <c r="B685" s="14" t="s">
        <v>22</v>
      </c>
      <c r="C685" s="15">
        <v>30133</v>
      </c>
      <c r="D685" s="14" t="s">
        <v>846</v>
      </c>
      <c r="E685" s="14" t="s">
        <v>487</v>
      </c>
      <c r="F685" s="14" t="s">
        <v>846</v>
      </c>
      <c r="G685" s="28">
        <v>98</v>
      </c>
      <c r="H685" s="28">
        <v>-73.400000000000006</v>
      </c>
      <c r="I685" s="28">
        <v>24.6</v>
      </c>
      <c r="J685" s="14" t="s">
        <v>24</v>
      </c>
    </row>
    <row r="686" spans="1:10" hidden="1" outlineLevel="4" x14ac:dyDescent="0.25">
      <c r="A686" s="41">
        <v>1002932</v>
      </c>
      <c r="B686" s="14" t="s">
        <v>22</v>
      </c>
      <c r="C686" s="15">
        <v>30133</v>
      </c>
      <c r="D686" s="14" t="s">
        <v>847</v>
      </c>
      <c r="E686" s="14" t="s">
        <v>286</v>
      </c>
      <c r="F686" s="14" t="s">
        <v>847</v>
      </c>
      <c r="G686" s="28">
        <v>106</v>
      </c>
      <c r="H686" s="28">
        <v>-79.42</v>
      </c>
      <c r="I686" s="28">
        <v>26.58</v>
      </c>
      <c r="J686" s="14" t="s">
        <v>24</v>
      </c>
    </row>
    <row r="687" spans="1:10" hidden="1" outlineLevel="4" x14ac:dyDescent="0.25">
      <c r="A687" s="41">
        <v>1002933</v>
      </c>
      <c r="B687" s="14" t="s">
        <v>22</v>
      </c>
      <c r="C687" s="15">
        <v>30133</v>
      </c>
      <c r="D687" s="14" t="s">
        <v>848</v>
      </c>
      <c r="E687" s="14" t="s">
        <v>487</v>
      </c>
      <c r="F687" s="14" t="s">
        <v>848</v>
      </c>
      <c r="G687" s="28">
        <v>125</v>
      </c>
      <c r="H687" s="28">
        <v>-93.7</v>
      </c>
      <c r="I687" s="28">
        <v>31.3</v>
      </c>
      <c r="J687" s="14" t="s">
        <v>24</v>
      </c>
    </row>
    <row r="688" spans="1:10" hidden="1" outlineLevel="4" x14ac:dyDescent="0.25">
      <c r="A688" s="41">
        <v>1002934</v>
      </c>
      <c r="B688" s="14" t="s">
        <v>22</v>
      </c>
      <c r="C688" s="15">
        <v>30133</v>
      </c>
      <c r="D688" s="14" t="s">
        <v>849</v>
      </c>
      <c r="E688" s="14" t="s">
        <v>286</v>
      </c>
      <c r="F688" s="14" t="s">
        <v>849</v>
      </c>
      <c r="G688" s="28">
        <v>140</v>
      </c>
      <c r="H688" s="28">
        <v>-104.88</v>
      </c>
      <c r="I688" s="28">
        <v>35.119999999999997</v>
      </c>
      <c r="J688" s="14" t="s">
        <v>24</v>
      </c>
    </row>
    <row r="689" spans="1:10" hidden="1" outlineLevel="4" x14ac:dyDescent="0.25">
      <c r="A689" s="41">
        <v>1002935</v>
      </c>
      <c r="B689" s="14" t="s">
        <v>22</v>
      </c>
      <c r="C689" s="15">
        <v>30133</v>
      </c>
      <c r="D689" s="14" t="s">
        <v>850</v>
      </c>
      <c r="E689" s="14" t="s">
        <v>487</v>
      </c>
      <c r="F689" s="14" t="s">
        <v>850</v>
      </c>
      <c r="G689" s="28">
        <v>148</v>
      </c>
      <c r="H689" s="28">
        <v>-110.85</v>
      </c>
      <c r="I689" s="28">
        <v>37.15</v>
      </c>
      <c r="J689" s="14" t="s">
        <v>24</v>
      </c>
    </row>
    <row r="690" spans="1:10" hidden="1" outlineLevel="4" x14ac:dyDescent="0.25">
      <c r="A690" s="41">
        <v>1002936</v>
      </c>
      <c r="B690" s="14" t="s">
        <v>22</v>
      </c>
      <c r="C690" s="15">
        <v>30133</v>
      </c>
      <c r="D690" s="14" t="s">
        <v>851</v>
      </c>
      <c r="E690" s="14" t="s">
        <v>286</v>
      </c>
      <c r="F690" s="14" t="s">
        <v>851</v>
      </c>
      <c r="G690" s="28">
        <v>238</v>
      </c>
      <c r="H690" s="28">
        <v>-178.28</v>
      </c>
      <c r="I690" s="28">
        <v>59.72</v>
      </c>
      <c r="J690" s="14" t="s">
        <v>24</v>
      </c>
    </row>
    <row r="691" spans="1:10" hidden="1" outlineLevel="4" x14ac:dyDescent="0.25">
      <c r="A691" s="41">
        <v>1002937</v>
      </c>
      <c r="B691" s="14" t="s">
        <v>22</v>
      </c>
      <c r="C691" s="15">
        <v>30133</v>
      </c>
      <c r="D691" s="14" t="s">
        <v>852</v>
      </c>
      <c r="E691" s="14" t="s">
        <v>286</v>
      </c>
      <c r="F691" s="14" t="s">
        <v>852</v>
      </c>
      <c r="G691" s="28">
        <v>265</v>
      </c>
      <c r="H691" s="28">
        <v>-198.5</v>
      </c>
      <c r="I691" s="28">
        <v>66.5</v>
      </c>
      <c r="J691" s="14" t="s">
        <v>24</v>
      </c>
    </row>
    <row r="692" spans="1:10" hidden="1" outlineLevel="4" x14ac:dyDescent="0.25">
      <c r="A692" s="41">
        <v>1002938</v>
      </c>
      <c r="B692" s="14" t="s">
        <v>22</v>
      </c>
      <c r="C692" s="15">
        <v>30133</v>
      </c>
      <c r="D692" s="14" t="s">
        <v>853</v>
      </c>
      <c r="E692" s="14" t="s">
        <v>327</v>
      </c>
      <c r="F692" s="14" t="s">
        <v>853</v>
      </c>
      <c r="G692" s="28">
        <v>307</v>
      </c>
      <c r="H692" s="28">
        <v>-230</v>
      </c>
      <c r="I692" s="28">
        <v>77</v>
      </c>
      <c r="J692" s="14" t="s">
        <v>24</v>
      </c>
    </row>
    <row r="693" spans="1:10" hidden="1" outlineLevel="4" x14ac:dyDescent="0.25">
      <c r="A693" s="41">
        <v>1002939</v>
      </c>
      <c r="B693" s="14" t="s">
        <v>22</v>
      </c>
      <c r="C693" s="15">
        <v>30133</v>
      </c>
      <c r="D693" s="14" t="s">
        <v>854</v>
      </c>
      <c r="E693" s="14" t="s">
        <v>327</v>
      </c>
      <c r="F693" s="14" t="s">
        <v>854</v>
      </c>
      <c r="G693" s="28">
        <v>369</v>
      </c>
      <c r="H693" s="28">
        <v>-276.45</v>
      </c>
      <c r="I693" s="28">
        <v>92.55</v>
      </c>
      <c r="J693" s="14" t="s">
        <v>24</v>
      </c>
    </row>
    <row r="694" spans="1:10" hidden="1" outlineLevel="4" x14ac:dyDescent="0.25">
      <c r="A694" s="41">
        <v>1002940</v>
      </c>
      <c r="B694" s="14" t="s">
        <v>22</v>
      </c>
      <c r="C694" s="15">
        <v>30133</v>
      </c>
      <c r="D694" s="14" t="s">
        <v>854</v>
      </c>
      <c r="E694" s="14" t="s">
        <v>327</v>
      </c>
      <c r="F694" s="14" t="s">
        <v>854</v>
      </c>
      <c r="G694" s="28">
        <v>369</v>
      </c>
      <c r="H694" s="28">
        <v>-276.45</v>
      </c>
      <c r="I694" s="28">
        <v>92.55</v>
      </c>
      <c r="J694" s="14" t="s">
        <v>24</v>
      </c>
    </row>
    <row r="695" spans="1:10" hidden="1" outlineLevel="4" x14ac:dyDescent="0.25">
      <c r="A695" s="41">
        <v>1002941</v>
      </c>
      <c r="B695" s="14" t="s">
        <v>22</v>
      </c>
      <c r="C695" s="15">
        <v>30133</v>
      </c>
      <c r="D695" s="14" t="s">
        <v>855</v>
      </c>
      <c r="E695" s="14" t="s">
        <v>286</v>
      </c>
      <c r="F695" s="14" t="s">
        <v>855</v>
      </c>
      <c r="G695" s="28">
        <v>374</v>
      </c>
      <c r="H695" s="28">
        <v>-280.19</v>
      </c>
      <c r="I695" s="28">
        <v>93.81</v>
      </c>
      <c r="J695" s="14" t="s">
        <v>24</v>
      </c>
    </row>
    <row r="696" spans="1:10" hidden="1" outlineLevel="4" x14ac:dyDescent="0.25">
      <c r="A696" s="41">
        <v>1002942</v>
      </c>
      <c r="B696" s="14" t="s">
        <v>22</v>
      </c>
      <c r="C696" s="15">
        <v>30133</v>
      </c>
      <c r="D696" s="14" t="s">
        <v>856</v>
      </c>
      <c r="E696" s="14" t="s">
        <v>286</v>
      </c>
      <c r="F696" s="14" t="s">
        <v>856</v>
      </c>
      <c r="G696" s="28">
        <v>385</v>
      </c>
      <c r="H696" s="28">
        <v>-288.44</v>
      </c>
      <c r="I696" s="28">
        <v>96.56</v>
      </c>
      <c r="J696" s="14" t="s">
        <v>24</v>
      </c>
    </row>
    <row r="697" spans="1:10" hidden="1" outlineLevel="4" x14ac:dyDescent="0.25">
      <c r="A697" s="41">
        <v>1002943</v>
      </c>
      <c r="B697" s="14" t="s">
        <v>22</v>
      </c>
      <c r="C697" s="15">
        <v>30133</v>
      </c>
      <c r="D697" s="14" t="s">
        <v>852</v>
      </c>
      <c r="E697" s="14" t="s">
        <v>286</v>
      </c>
      <c r="F697" s="14" t="s">
        <v>852</v>
      </c>
      <c r="G697" s="28">
        <v>389</v>
      </c>
      <c r="H697" s="28">
        <v>-291.39999999999998</v>
      </c>
      <c r="I697" s="28">
        <v>97.6</v>
      </c>
      <c r="J697" s="14" t="s">
        <v>24</v>
      </c>
    </row>
    <row r="698" spans="1:10" hidden="1" outlineLevel="4" x14ac:dyDescent="0.25">
      <c r="A698" s="41">
        <v>1002944</v>
      </c>
      <c r="B698" s="14" t="s">
        <v>22</v>
      </c>
      <c r="C698" s="15">
        <v>30133</v>
      </c>
      <c r="D698" s="14" t="s">
        <v>857</v>
      </c>
      <c r="E698" s="14" t="s">
        <v>487</v>
      </c>
      <c r="F698" s="14" t="s">
        <v>857</v>
      </c>
      <c r="G698" s="28">
        <v>413</v>
      </c>
      <c r="H698" s="28">
        <v>-309.39999999999998</v>
      </c>
      <c r="I698" s="28">
        <v>103.6</v>
      </c>
      <c r="J698" s="14" t="s">
        <v>24</v>
      </c>
    </row>
    <row r="699" spans="1:10" hidden="1" outlineLevel="4" x14ac:dyDescent="0.25">
      <c r="A699" s="41">
        <v>1002945</v>
      </c>
      <c r="B699" s="14" t="s">
        <v>22</v>
      </c>
      <c r="C699" s="15">
        <v>30133</v>
      </c>
      <c r="D699" s="14" t="s">
        <v>852</v>
      </c>
      <c r="E699" s="14" t="s">
        <v>286</v>
      </c>
      <c r="F699" s="14" t="s">
        <v>852</v>
      </c>
      <c r="G699" s="28">
        <v>413</v>
      </c>
      <c r="H699" s="28">
        <v>-309.39999999999998</v>
      </c>
      <c r="I699" s="28">
        <v>103.6</v>
      </c>
      <c r="J699" s="14" t="s">
        <v>24</v>
      </c>
    </row>
    <row r="700" spans="1:10" hidden="1" outlineLevel="4" x14ac:dyDescent="0.25">
      <c r="A700" s="41">
        <v>1002946</v>
      </c>
      <c r="B700" s="14" t="s">
        <v>22</v>
      </c>
      <c r="C700" s="15">
        <v>30133</v>
      </c>
      <c r="D700" s="14" t="s">
        <v>858</v>
      </c>
      <c r="E700" s="14" t="s">
        <v>286</v>
      </c>
      <c r="F700" s="14" t="s">
        <v>858</v>
      </c>
      <c r="G700" s="28">
        <v>421</v>
      </c>
      <c r="H700" s="28">
        <v>-315.37</v>
      </c>
      <c r="I700" s="28">
        <v>105.63</v>
      </c>
      <c r="J700" s="14" t="s">
        <v>24</v>
      </c>
    </row>
    <row r="701" spans="1:10" hidden="1" outlineLevel="4" x14ac:dyDescent="0.25">
      <c r="A701" s="41">
        <v>1002947</v>
      </c>
      <c r="B701" s="14" t="s">
        <v>22</v>
      </c>
      <c r="C701" s="15">
        <v>30133</v>
      </c>
      <c r="D701" s="14" t="s">
        <v>859</v>
      </c>
      <c r="E701" s="14" t="s">
        <v>286</v>
      </c>
      <c r="F701" s="14" t="s">
        <v>859</v>
      </c>
      <c r="G701" s="28">
        <v>22</v>
      </c>
      <c r="H701" s="28">
        <v>-16.47</v>
      </c>
      <c r="I701" s="28">
        <v>5.53</v>
      </c>
      <c r="J701" s="14" t="s">
        <v>24</v>
      </c>
    </row>
    <row r="702" spans="1:10" hidden="1" outlineLevel="4" x14ac:dyDescent="0.25">
      <c r="A702" s="41">
        <v>1002948</v>
      </c>
      <c r="B702" s="14" t="s">
        <v>22</v>
      </c>
      <c r="C702" s="15">
        <v>30133</v>
      </c>
      <c r="D702" s="14" t="s">
        <v>860</v>
      </c>
      <c r="E702" s="14" t="s">
        <v>839</v>
      </c>
      <c r="F702" s="14" t="s">
        <v>860</v>
      </c>
      <c r="G702" s="28">
        <v>36</v>
      </c>
      <c r="H702" s="28">
        <v>-27</v>
      </c>
      <c r="I702" s="28">
        <v>9</v>
      </c>
      <c r="J702" s="14" t="s">
        <v>24</v>
      </c>
    </row>
    <row r="703" spans="1:10" hidden="1" outlineLevel="4" x14ac:dyDescent="0.25">
      <c r="A703" s="41">
        <v>1002949</v>
      </c>
      <c r="B703" s="14" t="s">
        <v>22</v>
      </c>
      <c r="C703" s="15">
        <v>30133</v>
      </c>
      <c r="D703" s="14" t="s">
        <v>861</v>
      </c>
      <c r="E703" s="14" t="s">
        <v>286</v>
      </c>
      <c r="F703" s="14" t="s">
        <v>861</v>
      </c>
      <c r="G703" s="28">
        <v>464</v>
      </c>
      <c r="H703" s="28">
        <v>-347.57</v>
      </c>
      <c r="I703" s="28">
        <v>116.43</v>
      </c>
      <c r="J703" s="14" t="s">
        <v>24</v>
      </c>
    </row>
    <row r="704" spans="1:10" hidden="1" outlineLevel="4" x14ac:dyDescent="0.25">
      <c r="A704" s="41">
        <v>1002950</v>
      </c>
      <c r="B704" s="14" t="s">
        <v>22</v>
      </c>
      <c r="C704" s="15">
        <v>30133</v>
      </c>
      <c r="D704" s="14" t="s">
        <v>862</v>
      </c>
      <c r="E704" s="14" t="s">
        <v>286</v>
      </c>
      <c r="F704" s="14" t="s">
        <v>862</v>
      </c>
      <c r="G704" s="28">
        <v>474</v>
      </c>
      <c r="H704" s="28">
        <v>-355.1</v>
      </c>
      <c r="I704" s="28">
        <v>118.9</v>
      </c>
      <c r="J704" s="14" t="s">
        <v>24</v>
      </c>
    </row>
    <row r="705" spans="1:10" hidden="1" outlineLevel="4" x14ac:dyDescent="0.25">
      <c r="A705" s="41">
        <v>1002951</v>
      </c>
      <c r="B705" s="14" t="s">
        <v>22</v>
      </c>
      <c r="C705" s="15">
        <v>30133</v>
      </c>
      <c r="D705" s="14" t="s">
        <v>862</v>
      </c>
      <c r="E705" s="14" t="s">
        <v>286</v>
      </c>
      <c r="F705" s="14" t="s">
        <v>862</v>
      </c>
      <c r="G705" s="28">
        <v>590</v>
      </c>
      <c r="H705" s="28">
        <v>-441.99</v>
      </c>
      <c r="I705" s="28">
        <v>148.01</v>
      </c>
      <c r="J705" s="14" t="s">
        <v>24</v>
      </c>
    </row>
    <row r="706" spans="1:10" hidden="1" outlineLevel="4" x14ac:dyDescent="0.25">
      <c r="A706" s="41">
        <v>1002952</v>
      </c>
      <c r="B706" s="14" t="s">
        <v>22</v>
      </c>
      <c r="C706" s="15">
        <v>30133</v>
      </c>
      <c r="D706" s="14" t="s">
        <v>863</v>
      </c>
      <c r="E706" s="14" t="s">
        <v>286</v>
      </c>
      <c r="F706" s="14" t="s">
        <v>863</v>
      </c>
      <c r="G706" s="28">
        <v>628</v>
      </c>
      <c r="H706" s="28">
        <v>-470.45</v>
      </c>
      <c r="I706" s="28">
        <v>157.55000000000001</v>
      </c>
      <c r="J706" s="14" t="s">
        <v>24</v>
      </c>
    </row>
    <row r="707" spans="1:10" hidden="1" outlineLevel="4" x14ac:dyDescent="0.25">
      <c r="A707" s="41">
        <v>1002953</v>
      </c>
      <c r="B707" s="14" t="s">
        <v>22</v>
      </c>
      <c r="C707" s="15">
        <v>30133</v>
      </c>
      <c r="D707" s="14" t="s">
        <v>864</v>
      </c>
      <c r="E707" s="14" t="s">
        <v>286</v>
      </c>
      <c r="F707" s="14" t="s">
        <v>864</v>
      </c>
      <c r="G707" s="28">
        <v>651</v>
      </c>
      <c r="H707" s="28">
        <v>-487.69</v>
      </c>
      <c r="I707" s="28">
        <v>163.31</v>
      </c>
      <c r="J707" s="14" t="s">
        <v>24</v>
      </c>
    </row>
    <row r="708" spans="1:10" hidden="1" outlineLevel="4" x14ac:dyDescent="0.25">
      <c r="A708" s="41">
        <v>1002954</v>
      </c>
      <c r="B708" s="14" t="s">
        <v>22</v>
      </c>
      <c r="C708" s="15">
        <v>30133</v>
      </c>
      <c r="D708" s="14" t="s">
        <v>865</v>
      </c>
      <c r="E708" s="14" t="s">
        <v>286</v>
      </c>
      <c r="F708" s="14" t="s">
        <v>865</v>
      </c>
      <c r="G708" s="28">
        <v>654</v>
      </c>
      <c r="H708" s="28">
        <v>-489.91</v>
      </c>
      <c r="I708" s="28">
        <v>164.09</v>
      </c>
      <c r="J708" s="14" t="s">
        <v>24</v>
      </c>
    </row>
    <row r="709" spans="1:10" hidden="1" outlineLevel="4" x14ac:dyDescent="0.25">
      <c r="A709" s="41">
        <v>1002955</v>
      </c>
      <c r="B709" s="14" t="s">
        <v>22</v>
      </c>
      <c r="C709" s="15">
        <v>30133</v>
      </c>
      <c r="D709" s="14" t="s">
        <v>866</v>
      </c>
      <c r="E709" s="14" t="s">
        <v>286</v>
      </c>
      <c r="F709" s="14" t="s">
        <v>866</v>
      </c>
      <c r="G709" s="28">
        <v>669</v>
      </c>
      <c r="H709" s="28">
        <v>-501.19</v>
      </c>
      <c r="I709" s="28">
        <v>167.81</v>
      </c>
      <c r="J709" s="14" t="s">
        <v>24</v>
      </c>
    </row>
    <row r="710" spans="1:10" hidden="1" outlineLevel="4" x14ac:dyDescent="0.25">
      <c r="A710" s="41">
        <v>1002956</v>
      </c>
      <c r="B710" s="14" t="s">
        <v>22</v>
      </c>
      <c r="C710" s="15">
        <v>30133</v>
      </c>
      <c r="D710" s="14" t="s">
        <v>867</v>
      </c>
      <c r="E710" s="14" t="s">
        <v>286</v>
      </c>
      <c r="F710" s="14" t="s">
        <v>867</v>
      </c>
      <c r="G710" s="28">
        <v>671</v>
      </c>
      <c r="H710" s="28">
        <v>-502.65</v>
      </c>
      <c r="I710" s="28">
        <v>168.35</v>
      </c>
      <c r="J710" s="14" t="s">
        <v>24</v>
      </c>
    </row>
    <row r="711" spans="1:10" hidden="1" outlineLevel="4" x14ac:dyDescent="0.25">
      <c r="A711" s="41">
        <v>1002957</v>
      </c>
      <c r="B711" s="14" t="s">
        <v>22</v>
      </c>
      <c r="C711" s="15">
        <v>30133</v>
      </c>
      <c r="D711" s="14" t="s">
        <v>868</v>
      </c>
      <c r="E711" s="14" t="s">
        <v>487</v>
      </c>
      <c r="F711" s="14" t="s">
        <v>868</v>
      </c>
      <c r="G711" s="28">
        <v>688</v>
      </c>
      <c r="H711" s="28">
        <v>-515.38</v>
      </c>
      <c r="I711" s="28">
        <v>172.62</v>
      </c>
      <c r="J711" s="14" t="s">
        <v>24</v>
      </c>
    </row>
    <row r="712" spans="1:10" hidden="1" outlineLevel="4" x14ac:dyDescent="0.25">
      <c r="A712" s="41">
        <v>1002958</v>
      </c>
      <c r="B712" s="14" t="s">
        <v>22</v>
      </c>
      <c r="C712" s="15">
        <v>30133</v>
      </c>
      <c r="D712" s="14" t="s">
        <v>862</v>
      </c>
      <c r="E712" s="14" t="s">
        <v>286</v>
      </c>
      <c r="F712" s="14" t="s">
        <v>862</v>
      </c>
      <c r="G712" s="28">
        <v>695</v>
      </c>
      <c r="H712" s="28">
        <v>-520.65</v>
      </c>
      <c r="I712" s="28">
        <v>174.35</v>
      </c>
      <c r="J712" s="14" t="s">
        <v>24</v>
      </c>
    </row>
    <row r="713" spans="1:10" hidden="1" outlineLevel="4" x14ac:dyDescent="0.25">
      <c r="A713" s="41">
        <v>1002959</v>
      </c>
      <c r="B713" s="14" t="s">
        <v>22</v>
      </c>
      <c r="C713" s="15">
        <v>30133</v>
      </c>
      <c r="D713" s="14" t="s">
        <v>869</v>
      </c>
      <c r="E713" s="14" t="s">
        <v>339</v>
      </c>
      <c r="F713" s="14" t="s">
        <v>869</v>
      </c>
      <c r="G713" s="28">
        <v>196</v>
      </c>
      <c r="H713" s="28">
        <v>-146.84</v>
      </c>
      <c r="I713" s="28">
        <v>49.16</v>
      </c>
      <c r="J713" s="14" t="s">
        <v>24</v>
      </c>
    </row>
    <row r="714" spans="1:10" hidden="1" outlineLevel="4" x14ac:dyDescent="0.25">
      <c r="A714" s="41">
        <v>1002960</v>
      </c>
      <c r="B714" s="14" t="s">
        <v>22</v>
      </c>
      <c r="C714" s="15">
        <v>30133</v>
      </c>
      <c r="D714" s="14" t="s">
        <v>870</v>
      </c>
      <c r="E714" s="14" t="s">
        <v>327</v>
      </c>
      <c r="F714" s="14" t="s">
        <v>870</v>
      </c>
      <c r="G714" s="28">
        <v>346</v>
      </c>
      <c r="H714" s="28">
        <v>-259.22000000000003</v>
      </c>
      <c r="I714" s="28">
        <v>86.78</v>
      </c>
      <c r="J714" s="14" t="s">
        <v>24</v>
      </c>
    </row>
    <row r="715" spans="1:10" hidden="1" outlineLevel="4" x14ac:dyDescent="0.25">
      <c r="A715" s="41">
        <v>1002961</v>
      </c>
      <c r="B715" s="14" t="s">
        <v>22</v>
      </c>
      <c r="C715" s="15">
        <v>30133</v>
      </c>
      <c r="D715" s="14" t="s">
        <v>871</v>
      </c>
      <c r="E715" s="14" t="s">
        <v>286</v>
      </c>
      <c r="F715" s="14" t="s">
        <v>871</v>
      </c>
      <c r="G715" s="28">
        <v>1403</v>
      </c>
      <c r="H715" s="28">
        <v>-1051</v>
      </c>
      <c r="I715" s="28">
        <v>352</v>
      </c>
      <c r="J715" s="14" t="s">
        <v>24</v>
      </c>
    </row>
    <row r="716" spans="1:10" hidden="1" outlineLevel="4" x14ac:dyDescent="0.25">
      <c r="A716" s="41">
        <v>1002963</v>
      </c>
      <c r="B716" s="14" t="s">
        <v>22</v>
      </c>
      <c r="C716" s="15">
        <v>30133</v>
      </c>
      <c r="D716" s="14" t="s">
        <v>872</v>
      </c>
      <c r="E716" s="14" t="s">
        <v>487</v>
      </c>
      <c r="F716" s="14" t="s">
        <v>872</v>
      </c>
      <c r="G716" s="28">
        <v>41118</v>
      </c>
      <c r="H716" s="28">
        <v>-30802.47</v>
      </c>
      <c r="I716" s="28">
        <v>10315.530000000001</v>
      </c>
      <c r="J716" s="14" t="s">
        <v>24</v>
      </c>
    </row>
    <row r="717" spans="1:10" hidden="1" outlineLevel="4" x14ac:dyDescent="0.25">
      <c r="A717" s="41">
        <v>1002969</v>
      </c>
      <c r="B717" s="14" t="s">
        <v>22</v>
      </c>
      <c r="C717" s="15">
        <v>30133</v>
      </c>
      <c r="D717" s="14" t="s">
        <v>873</v>
      </c>
      <c r="E717" s="14" t="s">
        <v>364</v>
      </c>
      <c r="F717" s="14" t="s">
        <v>873</v>
      </c>
      <c r="G717" s="28">
        <v>467</v>
      </c>
      <c r="H717" s="28">
        <v>-349.85</v>
      </c>
      <c r="I717" s="28">
        <v>117.15</v>
      </c>
      <c r="J717" s="14" t="s">
        <v>24</v>
      </c>
    </row>
    <row r="718" spans="1:10" hidden="1" outlineLevel="4" x14ac:dyDescent="0.25">
      <c r="A718" s="41">
        <v>1002973</v>
      </c>
      <c r="B718" s="14" t="s">
        <v>22</v>
      </c>
      <c r="C718" s="15">
        <v>30133</v>
      </c>
      <c r="D718" s="14" t="s">
        <v>874</v>
      </c>
      <c r="E718" s="14" t="s">
        <v>339</v>
      </c>
      <c r="F718" s="14" t="s">
        <v>874</v>
      </c>
      <c r="G718" s="28">
        <v>736</v>
      </c>
      <c r="H718" s="28">
        <v>-551.38</v>
      </c>
      <c r="I718" s="28">
        <v>184.62</v>
      </c>
      <c r="J718" s="14" t="s">
        <v>24</v>
      </c>
    </row>
    <row r="719" spans="1:10" hidden="1" outlineLevel="4" x14ac:dyDescent="0.25">
      <c r="A719" s="41">
        <v>1002974</v>
      </c>
      <c r="B719" s="14" t="s">
        <v>22</v>
      </c>
      <c r="C719" s="15">
        <v>30133</v>
      </c>
      <c r="D719" s="14" t="s">
        <v>808</v>
      </c>
      <c r="E719" s="14" t="s">
        <v>286</v>
      </c>
      <c r="F719" s="14" t="s">
        <v>808</v>
      </c>
      <c r="G719" s="28">
        <v>1701</v>
      </c>
      <c r="H719" s="28">
        <v>-1274.27</v>
      </c>
      <c r="I719" s="28">
        <v>426.73</v>
      </c>
      <c r="J719" s="14" t="s">
        <v>24</v>
      </c>
    </row>
    <row r="720" spans="1:10" hidden="1" outlineLevel="4" x14ac:dyDescent="0.25">
      <c r="A720" s="41">
        <v>1002978</v>
      </c>
      <c r="B720" s="14" t="s">
        <v>22</v>
      </c>
      <c r="C720" s="15">
        <v>30133</v>
      </c>
      <c r="D720" s="14" t="s">
        <v>875</v>
      </c>
      <c r="E720" s="14" t="s">
        <v>327</v>
      </c>
      <c r="F720" s="14" t="s">
        <v>875</v>
      </c>
      <c r="G720" s="28">
        <v>4263</v>
      </c>
      <c r="H720" s="28">
        <v>-3193.54</v>
      </c>
      <c r="I720" s="28">
        <v>1069.46</v>
      </c>
      <c r="J720" s="14" t="s">
        <v>24</v>
      </c>
    </row>
    <row r="721" spans="1:10" hidden="1" outlineLevel="4" x14ac:dyDescent="0.25">
      <c r="A721" s="41">
        <v>1002979</v>
      </c>
      <c r="B721" s="14" t="s">
        <v>22</v>
      </c>
      <c r="C721" s="15">
        <v>30133</v>
      </c>
      <c r="D721" s="14" t="s">
        <v>876</v>
      </c>
      <c r="E721" s="14" t="s">
        <v>364</v>
      </c>
      <c r="F721" s="14" t="s">
        <v>876</v>
      </c>
      <c r="G721" s="28">
        <v>12270</v>
      </c>
      <c r="H721" s="28">
        <v>-9191.7199999999993</v>
      </c>
      <c r="I721" s="28">
        <v>3078.28</v>
      </c>
      <c r="J721" s="14" t="s">
        <v>24</v>
      </c>
    </row>
    <row r="722" spans="1:10" hidden="1" outlineLevel="4" x14ac:dyDescent="0.25">
      <c r="A722" s="41">
        <v>1002980</v>
      </c>
      <c r="B722" s="14" t="s">
        <v>22</v>
      </c>
      <c r="C722" s="15">
        <v>30133</v>
      </c>
      <c r="D722" s="14" t="s">
        <v>877</v>
      </c>
      <c r="E722" s="14" t="s">
        <v>487</v>
      </c>
      <c r="F722" s="14" t="s">
        <v>877</v>
      </c>
      <c r="G722" s="28">
        <v>25689</v>
      </c>
      <c r="H722" s="28">
        <v>-19244.240000000002</v>
      </c>
      <c r="I722" s="28">
        <v>6444.76</v>
      </c>
      <c r="J722" s="14" t="s">
        <v>24</v>
      </c>
    </row>
    <row r="723" spans="1:10" hidden="1" outlineLevel="4" x14ac:dyDescent="0.25">
      <c r="A723" s="41">
        <v>1002981</v>
      </c>
      <c r="B723" s="14" t="s">
        <v>22</v>
      </c>
      <c r="C723" s="15">
        <v>30133</v>
      </c>
      <c r="D723" s="14" t="s">
        <v>878</v>
      </c>
      <c r="E723" s="14" t="s">
        <v>327</v>
      </c>
      <c r="F723" s="14" t="s">
        <v>878</v>
      </c>
      <c r="G723" s="28">
        <v>155414</v>
      </c>
      <c r="H723" s="28">
        <v>-116424.21</v>
      </c>
      <c r="I723" s="28">
        <v>38989.79</v>
      </c>
      <c r="J723" s="14" t="s">
        <v>24</v>
      </c>
    </row>
    <row r="724" spans="1:10" hidden="1" outlineLevel="4" x14ac:dyDescent="0.25">
      <c r="A724" s="41">
        <v>1003017</v>
      </c>
      <c r="B724" s="14" t="s">
        <v>22</v>
      </c>
      <c r="C724" s="15">
        <v>30133</v>
      </c>
      <c r="D724" s="14" t="s">
        <v>842</v>
      </c>
      <c r="E724" s="14" t="s">
        <v>364</v>
      </c>
      <c r="F724" s="14" t="s">
        <v>842</v>
      </c>
      <c r="G724" s="28">
        <v>424</v>
      </c>
      <c r="H724" s="28">
        <v>-317.64</v>
      </c>
      <c r="I724" s="28">
        <v>106.36</v>
      </c>
      <c r="J724" s="14" t="s">
        <v>24</v>
      </c>
    </row>
    <row r="725" spans="1:10" hidden="1" outlineLevel="4" x14ac:dyDescent="0.25">
      <c r="A725" s="41">
        <v>1003097</v>
      </c>
      <c r="B725" s="14" t="s">
        <v>22</v>
      </c>
      <c r="C725" s="15">
        <v>30498</v>
      </c>
      <c r="D725" s="14" t="s">
        <v>879</v>
      </c>
      <c r="E725" s="14" t="s">
        <v>339</v>
      </c>
      <c r="F725" s="14" t="s">
        <v>879</v>
      </c>
      <c r="G725" s="28">
        <v>837</v>
      </c>
      <c r="H725" s="28">
        <v>-613.59</v>
      </c>
      <c r="I725" s="28">
        <v>223.41</v>
      </c>
      <c r="J725" s="14" t="s">
        <v>24</v>
      </c>
    </row>
    <row r="726" spans="1:10" hidden="1" outlineLevel="4" x14ac:dyDescent="0.25">
      <c r="A726" s="41">
        <v>1003098</v>
      </c>
      <c r="B726" s="14" t="s">
        <v>22</v>
      </c>
      <c r="C726" s="15">
        <v>30498</v>
      </c>
      <c r="D726" s="14" t="s">
        <v>880</v>
      </c>
      <c r="E726" s="14" t="s">
        <v>364</v>
      </c>
      <c r="F726" s="14" t="s">
        <v>880</v>
      </c>
      <c r="G726" s="28">
        <v>910</v>
      </c>
      <c r="H726" s="28">
        <v>-667.14</v>
      </c>
      <c r="I726" s="28">
        <v>242.86</v>
      </c>
      <c r="J726" s="14" t="s">
        <v>24</v>
      </c>
    </row>
    <row r="727" spans="1:10" hidden="1" outlineLevel="4" x14ac:dyDescent="0.25">
      <c r="A727" s="41">
        <v>1003099</v>
      </c>
      <c r="B727" s="14" t="s">
        <v>22</v>
      </c>
      <c r="C727" s="15">
        <v>30498</v>
      </c>
      <c r="D727" s="14" t="s">
        <v>881</v>
      </c>
      <c r="E727" s="14" t="s">
        <v>839</v>
      </c>
      <c r="F727" s="14" t="s">
        <v>881</v>
      </c>
      <c r="G727" s="28">
        <v>1274</v>
      </c>
      <c r="H727" s="28">
        <v>-934.02</v>
      </c>
      <c r="I727" s="28">
        <v>339.98</v>
      </c>
      <c r="J727" s="14" t="s">
        <v>24</v>
      </c>
    </row>
    <row r="728" spans="1:10" hidden="1" outlineLevel="4" x14ac:dyDescent="0.25">
      <c r="A728" s="41">
        <v>1003100</v>
      </c>
      <c r="B728" s="14" t="s">
        <v>22</v>
      </c>
      <c r="C728" s="15">
        <v>30498</v>
      </c>
      <c r="D728" s="14" t="s">
        <v>882</v>
      </c>
      <c r="E728" s="14" t="s">
        <v>324</v>
      </c>
      <c r="F728" s="14" t="s">
        <v>882</v>
      </c>
      <c r="G728" s="28">
        <v>1454</v>
      </c>
      <c r="H728" s="28">
        <v>-1065.94</v>
      </c>
      <c r="I728" s="28">
        <v>388.06</v>
      </c>
      <c r="J728" s="14" t="s">
        <v>24</v>
      </c>
    </row>
    <row r="729" spans="1:10" hidden="1" outlineLevel="4" x14ac:dyDescent="0.25">
      <c r="A729" s="41">
        <v>1003103</v>
      </c>
      <c r="B729" s="14" t="s">
        <v>22</v>
      </c>
      <c r="C729" s="15">
        <v>30498</v>
      </c>
      <c r="D729" s="14" t="s">
        <v>883</v>
      </c>
      <c r="E729" s="14" t="s">
        <v>316</v>
      </c>
      <c r="F729" s="14" t="s">
        <v>883</v>
      </c>
      <c r="G729" s="28">
        <v>3415</v>
      </c>
      <c r="H729" s="28">
        <v>-2503.6</v>
      </c>
      <c r="I729" s="28">
        <v>911.4</v>
      </c>
      <c r="J729" s="14" t="s">
        <v>24</v>
      </c>
    </row>
    <row r="730" spans="1:10" hidden="1" outlineLevel="4" x14ac:dyDescent="0.25">
      <c r="A730" s="41">
        <v>1003106</v>
      </c>
      <c r="B730" s="14" t="s">
        <v>22</v>
      </c>
      <c r="C730" s="15">
        <v>30498</v>
      </c>
      <c r="D730" s="14" t="s">
        <v>884</v>
      </c>
      <c r="E730" s="14" t="s">
        <v>339</v>
      </c>
      <c r="F730" s="14" t="s">
        <v>884</v>
      </c>
      <c r="G730" s="28">
        <v>7140</v>
      </c>
      <c r="H730" s="28">
        <v>-5234.5200000000004</v>
      </c>
      <c r="I730" s="28">
        <v>1905.48</v>
      </c>
      <c r="J730" s="14" t="s">
        <v>24</v>
      </c>
    </row>
    <row r="731" spans="1:10" hidden="1" outlineLevel="4" x14ac:dyDescent="0.25">
      <c r="A731" s="41">
        <v>1003107</v>
      </c>
      <c r="B731" s="14" t="s">
        <v>22</v>
      </c>
      <c r="C731" s="15">
        <v>30498</v>
      </c>
      <c r="D731" s="14" t="s">
        <v>885</v>
      </c>
      <c r="E731" s="14" t="s">
        <v>316</v>
      </c>
      <c r="F731" s="14" t="s">
        <v>885</v>
      </c>
      <c r="G731" s="28">
        <v>14815</v>
      </c>
      <c r="H731" s="28">
        <v>-10861.22</v>
      </c>
      <c r="I731" s="28">
        <v>3953.78</v>
      </c>
      <c r="J731" s="14" t="s">
        <v>24</v>
      </c>
    </row>
    <row r="732" spans="1:10" hidden="1" outlineLevel="4" x14ac:dyDescent="0.25">
      <c r="A732" s="41">
        <v>1003136</v>
      </c>
      <c r="B732" s="14" t="s">
        <v>22</v>
      </c>
      <c r="C732" s="15">
        <v>30498</v>
      </c>
      <c r="D732" s="14" t="s">
        <v>886</v>
      </c>
      <c r="E732" s="14" t="s">
        <v>286</v>
      </c>
      <c r="F732" s="14" t="s">
        <v>886</v>
      </c>
      <c r="G732" s="28">
        <v>38</v>
      </c>
      <c r="H732" s="28">
        <v>-27.85</v>
      </c>
      <c r="I732" s="28">
        <v>10.15</v>
      </c>
      <c r="J732" s="14" t="s">
        <v>24</v>
      </c>
    </row>
    <row r="733" spans="1:10" hidden="1" outlineLevel="4" x14ac:dyDescent="0.25">
      <c r="A733" s="41">
        <v>1003208</v>
      </c>
      <c r="B733" s="14" t="s">
        <v>22</v>
      </c>
      <c r="C733" s="15">
        <v>30864</v>
      </c>
      <c r="D733" s="14" t="s">
        <v>887</v>
      </c>
      <c r="E733" s="14" t="s">
        <v>364</v>
      </c>
      <c r="F733" s="14" t="s">
        <v>887</v>
      </c>
      <c r="G733" s="28">
        <v>138</v>
      </c>
      <c r="H733" s="28">
        <v>-98.92</v>
      </c>
      <c r="I733" s="28">
        <v>39.08</v>
      </c>
      <c r="J733" s="14" t="s">
        <v>24</v>
      </c>
    </row>
    <row r="734" spans="1:10" hidden="1" outlineLevel="4" x14ac:dyDescent="0.25">
      <c r="A734" s="41">
        <v>1003212</v>
      </c>
      <c r="B734" s="14" t="s">
        <v>22</v>
      </c>
      <c r="C734" s="15">
        <v>30864</v>
      </c>
      <c r="D734" s="14" t="s">
        <v>888</v>
      </c>
      <c r="E734" s="14" t="s">
        <v>364</v>
      </c>
      <c r="F734" s="14" t="s">
        <v>888</v>
      </c>
      <c r="G734" s="28">
        <v>786</v>
      </c>
      <c r="H734" s="28">
        <v>-563.5</v>
      </c>
      <c r="I734" s="28">
        <v>222.5</v>
      </c>
      <c r="J734" s="14" t="s">
        <v>24</v>
      </c>
    </row>
    <row r="735" spans="1:10" outlineLevel="4" x14ac:dyDescent="0.25">
      <c r="A735" s="47">
        <v>1003219</v>
      </c>
      <c r="B735" s="48" t="s">
        <v>22</v>
      </c>
      <c r="C735" s="49">
        <v>30864</v>
      </c>
      <c r="D735" s="48" t="s">
        <v>889</v>
      </c>
      <c r="E735" s="48" t="s">
        <v>291</v>
      </c>
      <c r="F735" s="48" t="s">
        <v>889</v>
      </c>
      <c r="G735" s="57">
        <v>22093</v>
      </c>
      <c r="H735" s="57">
        <v>-15838.18</v>
      </c>
      <c r="I735" s="57">
        <v>6254.82</v>
      </c>
      <c r="J735" s="48" t="s">
        <v>24</v>
      </c>
    </row>
    <row r="736" spans="1:10" hidden="1" outlineLevel="4" x14ac:dyDescent="0.25">
      <c r="A736" s="41">
        <v>1003334</v>
      </c>
      <c r="B736" s="14" t="s">
        <v>22</v>
      </c>
      <c r="C736" s="15">
        <v>31229</v>
      </c>
      <c r="D736" s="14" t="s">
        <v>890</v>
      </c>
      <c r="E736" s="14" t="s">
        <v>839</v>
      </c>
      <c r="F736" s="14" t="s">
        <v>890</v>
      </c>
      <c r="G736" s="28">
        <v>335</v>
      </c>
      <c r="H736" s="28">
        <v>-234.66</v>
      </c>
      <c r="I736" s="28">
        <v>100.34</v>
      </c>
      <c r="J736" s="14" t="s">
        <v>24</v>
      </c>
    </row>
    <row r="737" spans="1:10" outlineLevel="4" x14ac:dyDescent="0.25">
      <c r="A737" s="47">
        <v>1003338</v>
      </c>
      <c r="B737" s="48" t="s">
        <v>22</v>
      </c>
      <c r="C737" s="49">
        <v>31229</v>
      </c>
      <c r="D737" s="48" t="s">
        <v>891</v>
      </c>
      <c r="E737" s="48" t="s">
        <v>291</v>
      </c>
      <c r="F737" s="48" t="s">
        <v>891</v>
      </c>
      <c r="G737" s="57">
        <v>1764</v>
      </c>
      <c r="H737" s="57">
        <v>-1235.51</v>
      </c>
      <c r="I737" s="57">
        <v>528.49</v>
      </c>
      <c r="J737" s="48" t="s">
        <v>24</v>
      </c>
    </row>
    <row r="738" spans="1:10" outlineLevel="4" x14ac:dyDescent="0.25">
      <c r="A738" s="47">
        <v>1003339</v>
      </c>
      <c r="B738" s="48" t="s">
        <v>22</v>
      </c>
      <c r="C738" s="49">
        <v>31229</v>
      </c>
      <c r="D738" s="48" t="s">
        <v>892</v>
      </c>
      <c r="E738" s="48" t="s">
        <v>291</v>
      </c>
      <c r="F738" s="48" t="s">
        <v>892</v>
      </c>
      <c r="G738" s="57">
        <v>1948</v>
      </c>
      <c r="H738" s="57">
        <v>-1364.39</v>
      </c>
      <c r="I738" s="57">
        <v>583.61</v>
      </c>
      <c r="J738" s="48" t="s">
        <v>24</v>
      </c>
    </row>
    <row r="739" spans="1:10" hidden="1" outlineLevel="4" x14ac:dyDescent="0.25">
      <c r="A739" s="41">
        <v>1003343</v>
      </c>
      <c r="B739" s="14" t="s">
        <v>22</v>
      </c>
      <c r="C739" s="15">
        <v>31229</v>
      </c>
      <c r="D739" s="14" t="s">
        <v>893</v>
      </c>
      <c r="E739" s="14" t="s">
        <v>364</v>
      </c>
      <c r="F739" s="14" t="s">
        <v>893</v>
      </c>
      <c r="G739" s="28">
        <v>13197</v>
      </c>
      <c r="H739" s="28">
        <v>-9243.4500000000007</v>
      </c>
      <c r="I739" s="28">
        <v>3953.55</v>
      </c>
      <c r="J739" s="14" t="s">
        <v>24</v>
      </c>
    </row>
    <row r="740" spans="1:10" hidden="1" outlineLevel="4" x14ac:dyDescent="0.25">
      <c r="A740" s="41">
        <v>1003344</v>
      </c>
      <c r="B740" s="14" t="s">
        <v>22</v>
      </c>
      <c r="C740" s="15">
        <v>31229</v>
      </c>
      <c r="D740" s="14" t="s">
        <v>894</v>
      </c>
      <c r="E740" s="14" t="s">
        <v>364</v>
      </c>
      <c r="F740" s="14" t="s">
        <v>894</v>
      </c>
      <c r="G740" s="28">
        <v>33041</v>
      </c>
      <c r="H740" s="28">
        <v>-23142.560000000001</v>
      </c>
      <c r="I740" s="28">
        <v>9898.44</v>
      </c>
      <c r="J740" s="14" t="s">
        <v>24</v>
      </c>
    </row>
    <row r="741" spans="1:10" hidden="1" outlineLevel="4" x14ac:dyDescent="0.25">
      <c r="A741" s="41">
        <v>1003345</v>
      </c>
      <c r="B741" s="14" t="s">
        <v>22</v>
      </c>
      <c r="C741" s="15">
        <v>31229</v>
      </c>
      <c r="D741" s="14" t="s">
        <v>895</v>
      </c>
      <c r="E741" s="14" t="s">
        <v>346</v>
      </c>
      <c r="F741" s="14" t="s">
        <v>895</v>
      </c>
      <c r="G741" s="28">
        <v>80401</v>
      </c>
      <c r="H741" s="28">
        <v>-56314.38</v>
      </c>
      <c r="I741" s="28">
        <v>24086.62</v>
      </c>
      <c r="J741" s="14" t="s">
        <v>24</v>
      </c>
    </row>
    <row r="742" spans="1:10" hidden="1" outlineLevel="4" x14ac:dyDescent="0.25">
      <c r="A742" s="41">
        <v>1003346</v>
      </c>
      <c r="B742" s="14" t="s">
        <v>22</v>
      </c>
      <c r="C742" s="15">
        <v>31229</v>
      </c>
      <c r="D742" s="14" t="s">
        <v>842</v>
      </c>
      <c r="E742" s="14" t="s">
        <v>346</v>
      </c>
      <c r="F742" s="14" t="s">
        <v>842</v>
      </c>
      <c r="G742" s="28">
        <v>-80401</v>
      </c>
      <c r="H742" s="28">
        <v>56314.38</v>
      </c>
      <c r="I742" s="28">
        <v>-24086.62</v>
      </c>
      <c r="J742" s="14" t="s">
        <v>24</v>
      </c>
    </row>
    <row r="743" spans="1:10" hidden="1" outlineLevel="4" x14ac:dyDescent="0.25">
      <c r="A743" s="41">
        <v>1003488</v>
      </c>
      <c r="B743" s="14" t="s">
        <v>22</v>
      </c>
      <c r="C743" s="15">
        <v>31594</v>
      </c>
      <c r="D743" s="14" t="s">
        <v>896</v>
      </c>
      <c r="E743" s="14" t="s">
        <v>487</v>
      </c>
      <c r="F743" s="14" t="s">
        <v>896</v>
      </c>
      <c r="G743" s="28">
        <v>192</v>
      </c>
      <c r="H743" s="28">
        <v>-131.25</v>
      </c>
      <c r="I743" s="28">
        <v>60.75</v>
      </c>
      <c r="J743" s="14" t="s">
        <v>24</v>
      </c>
    </row>
    <row r="744" spans="1:10" outlineLevel="4" x14ac:dyDescent="0.25">
      <c r="A744" s="47">
        <v>1003491</v>
      </c>
      <c r="B744" s="48" t="s">
        <v>22</v>
      </c>
      <c r="C744" s="49">
        <v>31594</v>
      </c>
      <c r="D744" s="48" t="s">
        <v>897</v>
      </c>
      <c r="E744" s="48" t="s">
        <v>291</v>
      </c>
      <c r="F744" s="48" t="s">
        <v>897</v>
      </c>
      <c r="G744" s="57">
        <v>973</v>
      </c>
      <c r="H744" s="57">
        <v>-665.28</v>
      </c>
      <c r="I744" s="57">
        <v>307.72000000000003</v>
      </c>
      <c r="J744" s="48" t="s">
        <v>24</v>
      </c>
    </row>
    <row r="745" spans="1:10" hidden="1" outlineLevel="4" x14ac:dyDescent="0.25">
      <c r="A745" s="41">
        <v>1003494</v>
      </c>
      <c r="B745" s="14" t="s">
        <v>22</v>
      </c>
      <c r="C745" s="15">
        <v>31594</v>
      </c>
      <c r="D745" s="14" t="s">
        <v>898</v>
      </c>
      <c r="E745" s="14" t="s">
        <v>327</v>
      </c>
      <c r="F745" s="14" t="s">
        <v>898</v>
      </c>
      <c r="G745" s="28">
        <v>1715</v>
      </c>
      <c r="H745" s="28">
        <v>-1172.56</v>
      </c>
      <c r="I745" s="28">
        <v>542.44000000000005</v>
      </c>
      <c r="J745" s="14" t="s">
        <v>24</v>
      </c>
    </row>
    <row r="746" spans="1:10" hidden="1" outlineLevel="4" x14ac:dyDescent="0.25">
      <c r="A746" s="41">
        <v>1003495</v>
      </c>
      <c r="B746" s="14" t="s">
        <v>22</v>
      </c>
      <c r="C746" s="15">
        <v>31594</v>
      </c>
      <c r="D746" s="14" t="s">
        <v>899</v>
      </c>
      <c r="E746" s="14" t="s">
        <v>327</v>
      </c>
      <c r="F746" s="14" t="s">
        <v>899</v>
      </c>
      <c r="G746" s="28">
        <v>2075</v>
      </c>
      <c r="H746" s="28">
        <v>-1418.79</v>
      </c>
      <c r="I746" s="28">
        <v>656.21</v>
      </c>
      <c r="J746" s="14" t="s">
        <v>24</v>
      </c>
    </row>
    <row r="747" spans="1:10" outlineLevel="4" x14ac:dyDescent="0.25">
      <c r="A747" s="47">
        <v>1003496</v>
      </c>
      <c r="B747" s="48" t="s">
        <v>22</v>
      </c>
      <c r="C747" s="49">
        <v>31594</v>
      </c>
      <c r="D747" s="48" t="s">
        <v>151</v>
      </c>
      <c r="E747" s="48" t="s">
        <v>291</v>
      </c>
      <c r="F747" s="48" t="s">
        <v>151</v>
      </c>
      <c r="G747" s="57">
        <v>2995</v>
      </c>
      <c r="H747" s="57">
        <v>-2047.76</v>
      </c>
      <c r="I747" s="57">
        <v>947.24</v>
      </c>
      <c r="J747" s="48" t="s">
        <v>24</v>
      </c>
    </row>
    <row r="748" spans="1:10" hidden="1" outlineLevel="4" x14ac:dyDescent="0.25">
      <c r="A748" s="41">
        <v>1003498</v>
      </c>
      <c r="B748" s="14" t="s">
        <v>22</v>
      </c>
      <c r="C748" s="15">
        <v>31594</v>
      </c>
      <c r="D748" s="14" t="s">
        <v>893</v>
      </c>
      <c r="E748" s="14" t="s">
        <v>364</v>
      </c>
      <c r="F748" s="14" t="s">
        <v>893</v>
      </c>
      <c r="G748" s="28">
        <v>3398</v>
      </c>
      <c r="H748" s="28">
        <v>-2323.2800000000002</v>
      </c>
      <c r="I748" s="28">
        <v>1074.72</v>
      </c>
      <c r="J748" s="14" t="s">
        <v>24</v>
      </c>
    </row>
    <row r="749" spans="1:10" hidden="1" outlineLevel="4" x14ac:dyDescent="0.25">
      <c r="A749" s="41">
        <v>1003499</v>
      </c>
      <c r="B749" s="14" t="s">
        <v>22</v>
      </c>
      <c r="C749" s="15">
        <v>31594</v>
      </c>
      <c r="D749" s="14" t="s">
        <v>900</v>
      </c>
      <c r="E749" s="14" t="s">
        <v>364</v>
      </c>
      <c r="F749" s="14" t="s">
        <v>900</v>
      </c>
      <c r="G749" s="28">
        <v>3426</v>
      </c>
      <c r="H749" s="28">
        <v>-2342.42</v>
      </c>
      <c r="I749" s="28">
        <v>1083.58</v>
      </c>
      <c r="J749" s="14" t="s">
        <v>24</v>
      </c>
    </row>
    <row r="750" spans="1:10" hidden="1" outlineLevel="4" x14ac:dyDescent="0.25">
      <c r="A750" s="41">
        <v>1003501</v>
      </c>
      <c r="B750" s="14" t="s">
        <v>22</v>
      </c>
      <c r="C750" s="15">
        <v>31594</v>
      </c>
      <c r="D750" s="14" t="s">
        <v>901</v>
      </c>
      <c r="E750" s="14" t="s">
        <v>414</v>
      </c>
      <c r="F750" s="14" t="s">
        <v>901</v>
      </c>
      <c r="G750" s="28">
        <v>4033</v>
      </c>
      <c r="H750" s="28">
        <v>-2757.46</v>
      </c>
      <c r="I750" s="28">
        <v>1275.54</v>
      </c>
      <c r="J750" s="14" t="s">
        <v>24</v>
      </c>
    </row>
    <row r="751" spans="1:10" outlineLevel="4" x14ac:dyDescent="0.25">
      <c r="A751" s="47">
        <v>1003502</v>
      </c>
      <c r="B751" s="48" t="s">
        <v>22</v>
      </c>
      <c r="C751" s="49">
        <v>31594</v>
      </c>
      <c r="D751" s="48" t="s">
        <v>902</v>
      </c>
      <c r="E751" s="48" t="s">
        <v>291</v>
      </c>
      <c r="F751" s="48" t="s">
        <v>902</v>
      </c>
      <c r="G751" s="57">
        <v>4776</v>
      </c>
      <c r="H751" s="57">
        <v>-3265.45</v>
      </c>
      <c r="I751" s="57">
        <v>1510.55</v>
      </c>
      <c r="J751" s="48" t="s">
        <v>24</v>
      </c>
    </row>
    <row r="752" spans="1:10" hidden="1" outlineLevel="4" x14ac:dyDescent="0.25">
      <c r="A752" s="41">
        <v>1003503</v>
      </c>
      <c r="B752" s="14" t="s">
        <v>22</v>
      </c>
      <c r="C752" s="15">
        <v>31594</v>
      </c>
      <c r="D752" s="14" t="s">
        <v>903</v>
      </c>
      <c r="E752" s="14" t="s">
        <v>364</v>
      </c>
      <c r="F752" s="14" t="s">
        <v>903</v>
      </c>
      <c r="G752" s="28">
        <v>5095</v>
      </c>
      <c r="H752" s="28">
        <v>-3483.58</v>
      </c>
      <c r="I752" s="28">
        <v>1611.42</v>
      </c>
      <c r="J752" s="14" t="s">
        <v>24</v>
      </c>
    </row>
    <row r="753" spans="1:10" hidden="1" outlineLevel="4" x14ac:dyDescent="0.25">
      <c r="A753" s="41">
        <v>1003504</v>
      </c>
      <c r="B753" s="14" t="s">
        <v>22</v>
      </c>
      <c r="C753" s="15">
        <v>31594</v>
      </c>
      <c r="D753" s="14" t="s">
        <v>904</v>
      </c>
      <c r="E753" s="14" t="s">
        <v>364</v>
      </c>
      <c r="F753" s="14" t="s">
        <v>904</v>
      </c>
      <c r="G753" s="28">
        <v>5388</v>
      </c>
      <c r="H753" s="28">
        <v>-3683.91</v>
      </c>
      <c r="I753" s="28">
        <v>1704.09</v>
      </c>
      <c r="J753" s="14" t="s">
        <v>24</v>
      </c>
    </row>
    <row r="754" spans="1:10" hidden="1" outlineLevel="4" x14ac:dyDescent="0.25">
      <c r="A754" s="41">
        <v>1003507</v>
      </c>
      <c r="B754" s="14" t="s">
        <v>22</v>
      </c>
      <c r="C754" s="15">
        <v>31594</v>
      </c>
      <c r="D754" s="14" t="s">
        <v>905</v>
      </c>
      <c r="E754" s="14" t="s">
        <v>394</v>
      </c>
      <c r="F754" s="14" t="s">
        <v>905</v>
      </c>
      <c r="G754" s="28">
        <v>10102</v>
      </c>
      <c r="H754" s="28">
        <v>-6907.01</v>
      </c>
      <c r="I754" s="28">
        <v>3194.99</v>
      </c>
      <c r="J754" s="14" t="s">
        <v>24</v>
      </c>
    </row>
    <row r="755" spans="1:10" hidden="1" outlineLevel="4" x14ac:dyDescent="0.25">
      <c r="A755" s="41">
        <v>1003508</v>
      </c>
      <c r="B755" s="14" t="s">
        <v>22</v>
      </c>
      <c r="C755" s="15">
        <v>31594</v>
      </c>
      <c r="D755" s="14" t="s">
        <v>906</v>
      </c>
      <c r="E755" s="14" t="s">
        <v>327</v>
      </c>
      <c r="F755" s="14" t="s">
        <v>906</v>
      </c>
      <c r="G755" s="28">
        <v>21801</v>
      </c>
      <c r="H755" s="28">
        <v>-14905.91</v>
      </c>
      <c r="I755" s="28">
        <v>6895.09</v>
      </c>
      <c r="J755" s="14" t="s">
        <v>24</v>
      </c>
    </row>
    <row r="756" spans="1:10" hidden="1" outlineLevel="4" x14ac:dyDescent="0.25">
      <c r="A756" s="41">
        <v>1003509</v>
      </c>
      <c r="B756" s="14" t="s">
        <v>22</v>
      </c>
      <c r="C756" s="15">
        <v>31594</v>
      </c>
      <c r="D756" s="14" t="s">
        <v>907</v>
      </c>
      <c r="E756" s="14" t="s">
        <v>339</v>
      </c>
      <c r="F756" s="14" t="s">
        <v>907</v>
      </c>
      <c r="G756" s="28">
        <v>28923</v>
      </c>
      <c r="H756" s="28">
        <v>-19775.41</v>
      </c>
      <c r="I756" s="28">
        <v>9147.59</v>
      </c>
      <c r="J756" s="14" t="s">
        <v>24</v>
      </c>
    </row>
    <row r="757" spans="1:10" hidden="1" outlineLevel="4" x14ac:dyDescent="0.25">
      <c r="A757" s="41">
        <v>1003541</v>
      </c>
      <c r="B757" s="14" t="s">
        <v>22</v>
      </c>
      <c r="C757" s="15">
        <v>31594</v>
      </c>
      <c r="D757" s="14" t="s">
        <v>908</v>
      </c>
      <c r="E757" s="14" t="s">
        <v>293</v>
      </c>
      <c r="F757" s="14" t="s">
        <v>908</v>
      </c>
      <c r="G757" s="28">
        <v>10102</v>
      </c>
      <c r="H757" s="28">
        <v>-6907.01</v>
      </c>
      <c r="I757" s="28">
        <v>3194.99</v>
      </c>
      <c r="J757" s="14" t="s">
        <v>24</v>
      </c>
    </row>
    <row r="758" spans="1:10" hidden="1" outlineLevel="4" x14ac:dyDescent="0.25">
      <c r="A758" s="41">
        <v>1003625</v>
      </c>
      <c r="B758" s="14" t="s">
        <v>22</v>
      </c>
      <c r="C758" s="15">
        <v>31959</v>
      </c>
      <c r="D758" s="14" t="s">
        <v>909</v>
      </c>
      <c r="E758" s="14" t="s">
        <v>339</v>
      </c>
      <c r="F758" s="14" t="s">
        <v>909</v>
      </c>
      <c r="G758" s="28">
        <v>194</v>
      </c>
      <c r="H758" s="28">
        <v>-129.35</v>
      </c>
      <c r="I758" s="28">
        <v>64.650000000000006</v>
      </c>
      <c r="J758" s="14" t="s">
        <v>24</v>
      </c>
    </row>
    <row r="759" spans="1:10" outlineLevel="4" x14ac:dyDescent="0.25">
      <c r="A759" s="47">
        <v>1003626</v>
      </c>
      <c r="B759" s="48" t="s">
        <v>22</v>
      </c>
      <c r="C759" s="49">
        <v>31959</v>
      </c>
      <c r="D759" s="48" t="s">
        <v>910</v>
      </c>
      <c r="E759" s="48" t="s">
        <v>291</v>
      </c>
      <c r="F759" s="48" t="s">
        <v>910</v>
      </c>
      <c r="G759" s="57">
        <v>345</v>
      </c>
      <c r="H759" s="57">
        <v>-230.04</v>
      </c>
      <c r="I759" s="57">
        <v>114.96</v>
      </c>
      <c r="J759" s="48" t="s">
        <v>24</v>
      </c>
    </row>
    <row r="760" spans="1:10" outlineLevel="4" x14ac:dyDescent="0.25">
      <c r="A760" s="47">
        <v>1003629</v>
      </c>
      <c r="B760" s="48" t="s">
        <v>22</v>
      </c>
      <c r="C760" s="49">
        <v>31959</v>
      </c>
      <c r="D760" s="48" t="s">
        <v>911</v>
      </c>
      <c r="E760" s="48" t="s">
        <v>291</v>
      </c>
      <c r="F760" s="48" t="s">
        <v>911</v>
      </c>
      <c r="G760" s="57">
        <v>1586</v>
      </c>
      <c r="H760" s="57">
        <v>-1057.56</v>
      </c>
      <c r="I760" s="57">
        <v>528.44000000000005</v>
      </c>
      <c r="J760" s="48" t="s">
        <v>24</v>
      </c>
    </row>
    <row r="761" spans="1:10" hidden="1" outlineLevel="4" x14ac:dyDescent="0.25">
      <c r="A761" s="41">
        <v>1003630</v>
      </c>
      <c r="B761" s="14" t="s">
        <v>22</v>
      </c>
      <c r="C761" s="15">
        <v>31959</v>
      </c>
      <c r="D761" s="14" t="s">
        <v>912</v>
      </c>
      <c r="E761" s="14" t="s">
        <v>339</v>
      </c>
      <c r="F761" s="14" t="s">
        <v>912</v>
      </c>
      <c r="G761" s="28">
        <v>1760</v>
      </c>
      <c r="H761" s="28">
        <v>-1173.54</v>
      </c>
      <c r="I761" s="28">
        <v>586.46</v>
      </c>
      <c r="J761" s="14" t="s">
        <v>24</v>
      </c>
    </row>
    <row r="762" spans="1:10" hidden="1" outlineLevel="4" x14ac:dyDescent="0.25">
      <c r="A762" s="41">
        <v>1003631</v>
      </c>
      <c r="B762" s="14" t="s">
        <v>22</v>
      </c>
      <c r="C762" s="15">
        <v>31959</v>
      </c>
      <c r="D762" s="14" t="s">
        <v>913</v>
      </c>
      <c r="E762" s="14" t="s">
        <v>327</v>
      </c>
      <c r="F762" s="14" t="s">
        <v>913</v>
      </c>
      <c r="G762" s="28">
        <v>2697</v>
      </c>
      <c r="H762" s="28">
        <v>-1798.38</v>
      </c>
      <c r="I762" s="28">
        <v>898.62</v>
      </c>
      <c r="J762" s="14" t="s">
        <v>24</v>
      </c>
    </row>
    <row r="763" spans="1:10" hidden="1" outlineLevel="4" x14ac:dyDescent="0.25">
      <c r="A763" s="41">
        <v>1003632</v>
      </c>
      <c r="B763" s="14" t="s">
        <v>22</v>
      </c>
      <c r="C763" s="15">
        <v>31959</v>
      </c>
      <c r="D763" s="14" t="s">
        <v>910</v>
      </c>
      <c r="E763" s="14" t="s">
        <v>280</v>
      </c>
      <c r="F763" s="14" t="s">
        <v>910</v>
      </c>
      <c r="G763" s="28">
        <v>2800</v>
      </c>
      <c r="H763" s="28">
        <v>-1867.03</v>
      </c>
      <c r="I763" s="28">
        <v>932.97</v>
      </c>
      <c r="J763" s="14" t="s">
        <v>24</v>
      </c>
    </row>
    <row r="764" spans="1:10" outlineLevel="4" x14ac:dyDescent="0.25">
      <c r="A764" s="47">
        <v>1003633</v>
      </c>
      <c r="B764" s="48" t="s">
        <v>22</v>
      </c>
      <c r="C764" s="49">
        <v>31959</v>
      </c>
      <c r="D764" s="48" t="s">
        <v>914</v>
      </c>
      <c r="E764" s="48" t="s">
        <v>291</v>
      </c>
      <c r="F764" s="48" t="s">
        <v>914</v>
      </c>
      <c r="G764" s="57">
        <v>2940</v>
      </c>
      <c r="H764" s="57">
        <v>-1960.4</v>
      </c>
      <c r="I764" s="57">
        <v>979.6</v>
      </c>
      <c r="J764" s="48" t="s">
        <v>24</v>
      </c>
    </row>
    <row r="765" spans="1:10" hidden="1" outlineLevel="4" x14ac:dyDescent="0.25">
      <c r="A765" s="41">
        <v>1003636</v>
      </c>
      <c r="B765" s="14" t="s">
        <v>22</v>
      </c>
      <c r="C765" s="15">
        <v>31959</v>
      </c>
      <c r="D765" s="14" t="s">
        <v>915</v>
      </c>
      <c r="E765" s="14" t="s">
        <v>364</v>
      </c>
      <c r="F765" s="14" t="s">
        <v>915</v>
      </c>
      <c r="G765" s="28">
        <v>3323</v>
      </c>
      <c r="H765" s="28">
        <v>-2215.77</v>
      </c>
      <c r="I765" s="28">
        <v>1107.23</v>
      </c>
      <c r="J765" s="14" t="s">
        <v>24</v>
      </c>
    </row>
    <row r="766" spans="1:10" hidden="1" outlineLevel="4" x14ac:dyDescent="0.25">
      <c r="A766" s="41">
        <v>1003638</v>
      </c>
      <c r="B766" s="14" t="s">
        <v>22</v>
      </c>
      <c r="C766" s="15">
        <v>31959</v>
      </c>
      <c r="D766" s="14" t="s">
        <v>916</v>
      </c>
      <c r="E766" s="14" t="s">
        <v>394</v>
      </c>
      <c r="F766" s="14" t="s">
        <v>916</v>
      </c>
      <c r="G766" s="28">
        <v>3755</v>
      </c>
      <c r="H766" s="28">
        <v>-2503.81</v>
      </c>
      <c r="I766" s="28">
        <v>1251.19</v>
      </c>
      <c r="J766" s="14" t="s">
        <v>24</v>
      </c>
    </row>
    <row r="767" spans="1:10" hidden="1" outlineLevel="4" x14ac:dyDescent="0.25">
      <c r="A767" s="41">
        <v>1003640</v>
      </c>
      <c r="B767" s="14" t="s">
        <v>22</v>
      </c>
      <c r="C767" s="15">
        <v>31959</v>
      </c>
      <c r="D767" s="14" t="s">
        <v>917</v>
      </c>
      <c r="E767" s="14" t="s">
        <v>324</v>
      </c>
      <c r="F767" s="14" t="s">
        <v>917</v>
      </c>
      <c r="G767" s="28">
        <v>6135</v>
      </c>
      <c r="H767" s="28">
        <v>-4090.82</v>
      </c>
      <c r="I767" s="28">
        <v>2044.18</v>
      </c>
      <c r="J767" s="14" t="s">
        <v>24</v>
      </c>
    </row>
    <row r="768" spans="1:10" hidden="1" outlineLevel="4" x14ac:dyDescent="0.25">
      <c r="A768" s="41">
        <v>1003642</v>
      </c>
      <c r="B768" s="14" t="s">
        <v>22</v>
      </c>
      <c r="C768" s="15">
        <v>31959</v>
      </c>
      <c r="D768" s="14" t="s">
        <v>918</v>
      </c>
      <c r="E768" s="14" t="s">
        <v>324</v>
      </c>
      <c r="F768" s="14" t="s">
        <v>918</v>
      </c>
      <c r="G768" s="28">
        <v>6750</v>
      </c>
      <c r="H768" s="28">
        <v>-4500.8900000000003</v>
      </c>
      <c r="I768" s="28">
        <v>2249.11</v>
      </c>
      <c r="J768" s="14" t="s">
        <v>24</v>
      </c>
    </row>
    <row r="769" spans="1:10" hidden="1" outlineLevel="4" x14ac:dyDescent="0.25">
      <c r="A769" s="41">
        <v>1003644</v>
      </c>
      <c r="B769" s="14" t="s">
        <v>22</v>
      </c>
      <c r="C769" s="15">
        <v>31959</v>
      </c>
      <c r="D769" s="14" t="s">
        <v>910</v>
      </c>
      <c r="E769" s="14" t="s">
        <v>327</v>
      </c>
      <c r="F769" s="14" t="s">
        <v>910</v>
      </c>
      <c r="G769" s="28">
        <v>11124</v>
      </c>
      <c r="H769" s="28">
        <v>-7417.47</v>
      </c>
      <c r="I769" s="28">
        <v>3706.53</v>
      </c>
      <c r="J769" s="14" t="s">
        <v>24</v>
      </c>
    </row>
    <row r="770" spans="1:10" hidden="1" outlineLevel="4" x14ac:dyDescent="0.25">
      <c r="A770" s="41">
        <v>1003646</v>
      </c>
      <c r="B770" s="14" t="s">
        <v>22</v>
      </c>
      <c r="C770" s="15">
        <v>31959</v>
      </c>
      <c r="D770" s="14" t="s">
        <v>914</v>
      </c>
      <c r="E770" s="14" t="s">
        <v>339</v>
      </c>
      <c r="F770" s="14" t="s">
        <v>914</v>
      </c>
      <c r="G770" s="28">
        <v>26724</v>
      </c>
      <c r="H770" s="28">
        <v>-17819.509999999998</v>
      </c>
      <c r="I770" s="28">
        <v>8904.49</v>
      </c>
      <c r="J770" s="14" t="s">
        <v>24</v>
      </c>
    </row>
    <row r="771" spans="1:10" hidden="1" outlineLevel="4" x14ac:dyDescent="0.25">
      <c r="A771" s="41">
        <v>1003771</v>
      </c>
      <c r="B771" s="14" t="s">
        <v>22</v>
      </c>
      <c r="C771" s="15">
        <v>32325</v>
      </c>
      <c r="D771" s="14" t="s">
        <v>919</v>
      </c>
      <c r="E771" s="14" t="s">
        <v>327</v>
      </c>
      <c r="F771" s="14" t="s">
        <v>919</v>
      </c>
      <c r="G771" s="28">
        <v>56</v>
      </c>
      <c r="H771" s="28">
        <v>-36.380000000000003</v>
      </c>
      <c r="I771" s="28">
        <v>19.62</v>
      </c>
      <c r="J771" s="14" t="s">
        <v>24</v>
      </c>
    </row>
    <row r="772" spans="1:10" hidden="1" outlineLevel="4" x14ac:dyDescent="0.25">
      <c r="A772" s="41">
        <v>1003772</v>
      </c>
      <c r="B772" s="14" t="s">
        <v>22</v>
      </c>
      <c r="C772" s="15">
        <v>32325</v>
      </c>
      <c r="D772" s="14" t="s">
        <v>920</v>
      </c>
      <c r="E772" s="14" t="s">
        <v>364</v>
      </c>
      <c r="F772" s="14" t="s">
        <v>920</v>
      </c>
      <c r="G772" s="28">
        <v>353</v>
      </c>
      <c r="H772" s="28">
        <v>-229.29</v>
      </c>
      <c r="I772" s="28">
        <v>123.71</v>
      </c>
      <c r="J772" s="14" t="s">
        <v>24</v>
      </c>
    </row>
    <row r="773" spans="1:10" hidden="1" outlineLevel="4" x14ac:dyDescent="0.25">
      <c r="A773" s="41">
        <v>1003776</v>
      </c>
      <c r="B773" s="14" t="s">
        <v>22</v>
      </c>
      <c r="C773" s="15">
        <v>32325</v>
      </c>
      <c r="D773" s="14" t="s">
        <v>921</v>
      </c>
      <c r="E773" s="14" t="s">
        <v>293</v>
      </c>
      <c r="F773" s="14" t="s">
        <v>921</v>
      </c>
      <c r="G773" s="28">
        <v>1250</v>
      </c>
      <c r="H773" s="28">
        <v>-812.08</v>
      </c>
      <c r="I773" s="28">
        <v>437.92</v>
      </c>
      <c r="J773" s="14" t="s">
        <v>24</v>
      </c>
    </row>
    <row r="774" spans="1:10" hidden="1" outlineLevel="4" x14ac:dyDescent="0.25">
      <c r="A774" s="41">
        <v>1003778</v>
      </c>
      <c r="B774" s="14" t="s">
        <v>22</v>
      </c>
      <c r="C774" s="15">
        <v>32325</v>
      </c>
      <c r="D774" s="14" t="s">
        <v>922</v>
      </c>
      <c r="E774" s="14" t="s">
        <v>280</v>
      </c>
      <c r="F774" s="14" t="s">
        <v>922</v>
      </c>
      <c r="G774" s="28">
        <v>2350</v>
      </c>
      <c r="H774" s="28">
        <v>-1526.69</v>
      </c>
      <c r="I774" s="28">
        <v>823.31</v>
      </c>
      <c r="J774" s="14" t="s">
        <v>24</v>
      </c>
    </row>
    <row r="775" spans="1:10" hidden="1" outlineLevel="4" x14ac:dyDescent="0.25">
      <c r="A775" s="41">
        <v>1003779</v>
      </c>
      <c r="B775" s="14" t="s">
        <v>22</v>
      </c>
      <c r="C775" s="15">
        <v>32325</v>
      </c>
      <c r="D775" s="14" t="s">
        <v>923</v>
      </c>
      <c r="E775" s="14" t="s">
        <v>364</v>
      </c>
      <c r="F775" s="14" t="s">
        <v>923</v>
      </c>
      <c r="G775" s="28">
        <v>3984</v>
      </c>
      <c r="H775" s="28">
        <v>-2588.2399999999998</v>
      </c>
      <c r="I775" s="28">
        <v>1395.76</v>
      </c>
      <c r="J775" s="14" t="s">
        <v>24</v>
      </c>
    </row>
    <row r="776" spans="1:10" outlineLevel="4" x14ac:dyDescent="0.25">
      <c r="A776" s="47">
        <v>1003780</v>
      </c>
      <c r="B776" s="48" t="s">
        <v>22</v>
      </c>
      <c r="C776" s="49">
        <v>32325</v>
      </c>
      <c r="D776" s="48" t="s">
        <v>139</v>
      </c>
      <c r="E776" s="48" t="s">
        <v>291</v>
      </c>
      <c r="F776" s="48" t="s">
        <v>139</v>
      </c>
      <c r="G776" s="57">
        <v>3989</v>
      </c>
      <c r="H776" s="57">
        <v>-2591.48</v>
      </c>
      <c r="I776" s="57">
        <v>1397.52</v>
      </c>
      <c r="J776" s="48" t="s">
        <v>24</v>
      </c>
    </row>
    <row r="777" spans="1:10" hidden="1" outlineLevel="4" x14ac:dyDescent="0.25">
      <c r="A777" s="41">
        <v>1003782</v>
      </c>
      <c r="B777" s="14" t="s">
        <v>22</v>
      </c>
      <c r="C777" s="15">
        <v>32325</v>
      </c>
      <c r="D777" s="14" t="s">
        <v>924</v>
      </c>
      <c r="E777" s="14" t="s">
        <v>364</v>
      </c>
      <c r="F777" s="14" t="s">
        <v>924</v>
      </c>
      <c r="G777" s="28">
        <v>7048</v>
      </c>
      <c r="H777" s="28">
        <v>-4578.76</v>
      </c>
      <c r="I777" s="28">
        <v>2469.2399999999998</v>
      </c>
      <c r="J777" s="14" t="s">
        <v>24</v>
      </c>
    </row>
    <row r="778" spans="1:10" hidden="1" outlineLevel="4" x14ac:dyDescent="0.25">
      <c r="A778" s="41">
        <v>1003783</v>
      </c>
      <c r="B778" s="14" t="s">
        <v>22</v>
      </c>
      <c r="C778" s="15">
        <v>32325</v>
      </c>
      <c r="D778" s="14" t="s">
        <v>925</v>
      </c>
      <c r="E778" s="14" t="s">
        <v>364</v>
      </c>
      <c r="F778" s="14" t="s">
        <v>925</v>
      </c>
      <c r="G778" s="28">
        <v>15384</v>
      </c>
      <c r="H778" s="28">
        <v>-9994.34</v>
      </c>
      <c r="I778" s="28">
        <v>5389.66</v>
      </c>
      <c r="J778" s="14" t="s">
        <v>24</v>
      </c>
    </row>
    <row r="779" spans="1:10" hidden="1" outlineLevel="4" x14ac:dyDescent="0.25">
      <c r="A779" s="41">
        <v>1003785</v>
      </c>
      <c r="B779" s="14" t="s">
        <v>22</v>
      </c>
      <c r="C779" s="15">
        <v>32325</v>
      </c>
      <c r="D779" s="14" t="s">
        <v>926</v>
      </c>
      <c r="E779" s="14" t="s">
        <v>839</v>
      </c>
      <c r="F779" s="14" t="s">
        <v>926</v>
      </c>
      <c r="G779" s="28">
        <v>39216</v>
      </c>
      <c r="H779" s="28">
        <v>-25476.97</v>
      </c>
      <c r="I779" s="28">
        <v>13739.03</v>
      </c>
      <c r="J779" s="14" t="s">
        <v>24</v>
      </c>
    </row>
    <row r="780" spans="1:10" hidden="1" outlineLevel="4" x14ac:dyDescent="0.25">
      <c r="A780" s="41">
        <v>1003919</v>
      </c>
      <c r="B780" s="14" t="s">
        <v>22</v>
      </c>
      <c r="C780" s="15">
        <v>32690</v>
      </c>
      <c r="D780" s="14" t="s">
        <v>927</v>
      </c>
      <c r="E780" s="14" t="s">
        <v>327</v>
      </c>
      <c r="F780" s="14" t="s">
        <v>927</v>
      </c>
      <c r="G780" s="28">
        <v>780</v>
      </c>
      <c r="H780" s="28">
        <v>-493.23</v>
      </c>
      <c r="I780" s="28">
        <v>286.77</v>
      </c>
      <c r="J780" s="14" t="s">
        <v>24</v>
      </c>
    </row>
    <row r="781" spans="1:10" hidden="1" outlineLevel="4" x14ac:dyDescent="0.25">
      <c r="A781" s="41">
        <v>1003922</v>
      </c>
      <c r="B781" s="14" t="s">
        <v>22</v>
      </c>
      <c r="C781" s="15">
        <v>32690</v>
      </c>
      <c r="D781" s="14" t="s">
        <v>928</v>
      </c>
      <c r="E781" s="14" t="s">
        <v>327</v>
      </c>
      <c r="F781" s="14" t="s">
        <v>928</v>
      </c>
      <c r="G781" s="28">
        <v>3660</v>
      </c>
      <c r="H781" s="28">
        <v>-2314.25</v>
      </c>
      <c r="I781" s="28">
        <v>1345.75</v>
      </c>
      <c r="J781" s="14" t="s">
        <v>24</v>
      </c>
    </row>
    <row r="782" spans="1:10" hidden="1" outlineLevel="4" x14ac:dyDescent="0.25">
      <c r="A782" s="41">
        <v>1003924</v>
      </c>
      <c r="B782" s="14" t="s">
        <v>22</v>
      </c>
      <c r="C782" s="15">
        <v>32690</v>
      </c>
      <c r="D782" s="14" t="s">
        <v>929</v>
      </c>
      <c r="E782" s="14" t="s">
        <v>327</v>
      </c>
      <c r="F782" s="14" t="s">
        <v>929</v>
      </c>
      <c r="G782" s="28">
        <v>5146</v>
      </c>
      <c r="H782" s="28">
        <v>-3253.9</v>
      </c>
      <c r="I782" s="28">
        <v>1892.1</v>
      </c>
      <c r="J782" s="14" t="s">
        <v>24</v>
      </c>
    </row>
    <row r="783" spans="1:10" hidden="1" outlineLevel="4" x14ac:dyDescent="0.25">
      <c r="A783" s="41">
        <v>1003925</v>
      </c>
      <c r="B783" s="14" t="s">
        <v>22</v>
      </c>
      <c r="C783" s="15">
        <v>32690</v>
      </c>
      <c r="D783" s="14" t="s">
        <v>930</v>
      </c>
      <c r="E783" s="14" t="s">
        <v>364</v>
      </c>
      <c r="F783" s="14" t="s">
        <v>930</v>
      </c>
      <c r="G783" s="28">
        <v>5620</v>
      </c>
      <c r="H783" s="28">
        <v>-3553.58</v>
      </c>
      <c r="I783" s="28">
        <v>2066.42</v>
      </c>
      <c r="J783" s="14" t="s">
        <v>24</v>
      </c>
    </row>
    <row r="784" spans="1:10" hidden="1" outlineLevel="4" x14ac:dyDescent="0.25">
      <c r="A784" s="41">
        <v>1003926</v>
      </c>
      <c r="B784" s="14" t="s">
        <v>22</v>
      </c>
      <c r="C784" s="15">
        <v>32690</v>
      </c>
      <c r="D784" s="14" t="s">
        <v>931</v>
      </c>
      <c r="E784" s="14" t="s">
        <v>327</v>
      </c>
      <c r="F784" s="14" t="s">
        <v>931</v>
      </c>
      <c r="G784" s="28">
        <v>5749</v>
      </c>
      <c r="H784" s="28">
        <v>-3635.15</v>
      </c>
      <c r="I784" s="28">
        <v>2113.85</v>
      </c>
      <c r="J784" s="14" t="s">
        <v>24</v>
      </c>
    </row>
    <row r="785" spans="1:10" hidden="1" outlineLevel="4" x14ac:dyDescent="0.25">
      <c r="A785" s="41">
        <v>1003927</v>
      </c>
      <c r="B785" s="14" t="s">
        <v>22</v>
      </c>
      <c r="C785" s="15">
        <v>32690</v>
      </c>
      <c r="D785" s="14" t="s">
        <v>932</v>
      </c>
      <c r="E785" s="14" t="s">
        <v>327</v>
      </c>
      <c r="F785" s="14" t="s">
        <v>932</v>
      </c>
      <c r="G785" s="28">
        <v>6770</v>
      </c>
      <c r="H785" s="28">
        <v>-4280.7299999999996</v>
      </c>
      <c r="I785" s="28">
        <v>2489.27</v>
      </c>
      <c r="J785" s="14" t="s">
        <v>24</v>
      </c>
    </row>
    <row r="786" spans="1:10" hidden="1" outlineLevel="4" x14ac:dyDescent="0.25">
      <c r="A786" s="41">
        <v>1003930</v>
      </c>
      <c r="B786" s="14" t="s">
        <v>22</v>
      </c>
      <c r="C786" s="15">
        <v>32690</v>
      </c>
      <c r="D786" s="14" t="s">
        <v>933</v>
      </c>
      <c r="E786" s="14" t="s">
        <v>414</v>
      </c>
      <c r="F786" s="14" t="s">
        <v>933</v>
      </c>
      <c r="G786" s="28">
        <v>27614</v>
      </c>
      <c r="H786" s="28">
        <v>-17460.64</v>
      </c>
      <c r="I786" s="28">
        <v>10153.36</v>
      </c>
      <c r="J786" s="14" t="s">
        <v>24</v>
      </c>
    </row>
    <row r="787" spans="1:10" hidden="1" outlineLevel="4" x14ac:dyDescent="0.25">
      <c r="A787" s="41">
        <v>1003931</v>
      </c>
      <c r="B787" s="14" t="s">
        <v>22</v>
      </c>
      <c r="C787" s="15">
        <v>32690</v>
      </c>
      <c r="D787" s="14" t="s">
        <v>934</v>
      </c>
      <c r="E787" s="14" t="s">
        <v>280</v>
      </c>
      <c r="F787" s="14" t="s">
        <v>934</v>
      </c>
      <c r="G787" s="28">
        <v>34290</v>
      </c>
      <c r="H787" s="28">
        <v>-21682.02</v>
      </c>
      <c r="I787" s="28">
        <v>12607.98</v>
      </c>
      <c r="J787" s="14" t="s">
        <v>24</v>
      </c>
    </row>
    <row r="788" spans="1:10" hidden="1" outlineLevel="4" x14ac:dyDescent="0.25">
      <c r="A788" s="41">
        <v>1003932</v>
      </c>
      <c r="B788" s="14" t="s">
        <v>22</v>
      </c>
      <c r="C788" s="15">
        <v>32690</v>
      </c>
      <c r="D788" s="14" t="s">
        <v>935</v>
      </c>
      <c r="E788" s="14" t="s">
        <v>839</v>
      </c>
      <c r="F788" s="14" t="s">
        <v>935</v>
      </c>
      <c r="G788" s="28">
        <v>194032</v>
      </c>
      <c r="H788" s="28">
        <v>-122688.84</v>
      </c>
      <c r="I788" s="28">
        <v>71343.16</v>
      </c>
      <c r="J788" s="14" t="s">
        <v>24</v>
      </c>
    </row>
    <row r="789" spans="1:10" hidden="1" outlineLevel="4" x14ac:dyDescent="0.25">
      <c r="A789" s="41">
        <v>1004213</v>
      </c>
      <c r="B789" s="14" t="s">
        <v>22</v>
      </c>
      <c r="C789" s="15">
        <v>33055</v>
      </c>
      <c r="D789" s="14" t="s">
        <v>936</v>
      </c>
      <c r="E789" s="14" t="s">
        <v>487</v>
      </c>
      <c r="F789" s="14" t="s">
        <v>936</v>
      </c>
      <c r="G789" s="28">
        <v>36</v>
      </c>
      <c r="H789" s="28">
        <v>-22.16</v>
      </c>
      <c r="I789" s="28">
        <v>13.84</v>
      </c>
      <c r="J789" s="14" t="s">
        <v>24</v>
      </c>
    </row>
    <row r="790" spans="1:10" hidden="1" outlineLevel="4" x14ac:dyDescent="0.25">
      <c r="A790" s="41">
        <v>1004214</v>
      </c>
      <c r="B790" s="14" t="s">
        <v>22</v>
      </c>
      <c r="C790" s="15">
        <v>33055</v>
      </c>
      <c r="D790" s="14" t="s">
        <v>937</v>
      </c>
      <c r="E790" s="14" t="s">
        <v>487</v>
      </c>
      <c r="F790" s="14" t="s">
        <v>937</v>
      </c>
      <c r="G790" s="28">
        <v>49</v>
      </c>
      <c r="H790" s="28">
        <v>-30.11</v>
      </c>
      <c r="I790" s="28">
        <v>18.89</v>
      </c>
      <c r="J790" s="14" t="s">
        <v>24</v>
      </c>
    </row>
    <row r="791" spans="1:10" hidden="1" outlineLevel="4" x14ac:dyDescent="0.25">
      <c r="A791" s="41">
        <v>1004215</v>
      </c>
      <c r="B791" s="14" t="s">
        <v>22</v>
      </c>
      <c r="C791" s="15">
        <v>33055</v>
      </c>
      <c r="D791" s="14" t="s">
        <v>938</v>
      </c>
      <c r="E791" s="14" t="s">
        <v>487</v>
      </c>
      <c r="F791" s="14" t="s">
        <v>938</v>
      </c>
      <c r="G791" s="28">
        <v>73</v>
      </c>
      <c r="H791" s="28">
        <v>-44.89</v>
      </c>
      <c r="I791" s="28">
        <v>28.11</v>
      </c>
      <c r="J791" s="14" t="s">
        <v>24</v>
      </c>
    </row>
    <row r="792" spans="1:10" hidden="1" outlineLevel="4" x14ac:dyDescent="0.25">
      <c r="A792" s="41">
        <v>1004216</v>
      </c>
      <c r="B792" s="14" t="s">
        <v>22</v>
      </c>
      <c r="C792" s="15">
        <v>33055</v>
      </c>
      <c r="D792" s="14" t="s">
        <v>939</v>
      </c>
      <c r="E792" s="14" t="s">
        <v>487</v>
      </c>
      <c r="F792" s="14" t="s">
        <v>939</v>
      </c>
      <c r="G792" s="28">
        <v>141</v>
      </c>
      <c r="H792" s="28">
        <v>-86.7</v>
      </c>
      <c r="I792" s="28">
        <v>54.3</v>
      </c>
      <c r="J792" s="14" t="s">
        <v>24</v>
      </c>
    </row>
    <row r="793" spans="1:10" hidden="1" outlineLevel="4" x14ac:dyDescent="0.25">
      <c r="A793" s="41">
        <v>1004217</v>
      </c>
      <c r="B793" s="14" t="s">
        <v>22</v>
      </c>
      <c r="C793" s="15">
        <v>33055</v>
      </c>
      <c r="D793" s="14" t="s">
        <v>940</v>
      </c>
      <c r="E793" s="14" t="s">
        <v>364</v>
      </c>
      <c r="F793" s="14" t="s">
        <v>940</v>
      </c>
      <c r="G793" s="28">
        <v>193</v>
      </c>
      <c r="H793" s="28">
        <v>-118.63</v>
      </c>
      <c r="I793" s="28">
        <v>74.37</v>
      </c>
      <c r="J793" s="14" t="s">
        <v>24</v>
      </c>
    </row>
    <row r="794" spans="1:10" hidden="1" outlineLevel="4" x14ac:dyDescent="0.25">
      <c r="A794" s="41">
        <v>1004219</v>
      </c>
      <c r="B794" s="14" t="s">
        <v>22</v>
      </c>
      <c r="C794" s="15">
        <v>33055</v>
      </c>
      <c r="D794" s="14" t="s">
        <v>941</v>
      </c>
      <c r="E794" s="14" t="s">
        <v>487</v>
      </c>
      <c r="F794" s="14" t="s">
        <v>941</v>
      </c>
      <c r="G794" s="28">
        <v>273</v>
      </c>
      <c r="H794" s="28">
        <v>-167.84</v>
      </c>
      <c r="I794" s="28">
        <v>105.16</v>
      </c>
      <c r="J794" s="14" t="s">
        <v>24</v>
      </c>
    </row>
    <row r="795" spans="1:10" hidden="1" outlineLevel="4" x14ac:dyDescent="0.25">
      <c r="A795" s="41">
        <v>1004220</v>
      </c>
      <c r="B795" s="14" t="s">
        <v>22</v>
      </c>
      <c r="C795" s="15">
        <v>33055</v>
      </c>
      <c r="D795" s="14" t="s">
        <v>942</v>
      </c>
      <c r="E795" s="14" t="s">
        <v>487</v>
      </c>
      <c r="F795" s="14" t="s">
        <v>942</v>
      </c>
      <c r="G795" s="28">
        <v>284</v>
      </c>
      <c r="H795" s="28">
        <v>-174.6</v>
      </c>
      <c r="I795" s="28">
        <v>109.4</v>
      </c>
      <c r="J795" s="14" t="s">
        <v>24</v>
      </c>
    </row>
    <row r="796" spans="1:10" hidden="1" outlineLevel="4" x14ac:dyDescent="0.25">
      <c r="A796" s="41">
        <v>1004221</v>
      </c>
      <c r="B796" s="14" t="s">
        <v>22</v>
      </c>
      <c r="C796" s="15">
        <v>33055</v>
      </c>
      <c r="D796" s="14" t="s">
        <v>943</v>
      </c>
      <c r="E796" s="14" t="s">
        <v>487</v>
      </c>
      <c r="F796" s="14" t="s">
        <v>943</v>
      </c>
      <c r="G796" s="28">
        <v>380</v>
      </c>
      <c r="H796" s="28">
        <v>-233.63</v>
      </c>
      <c r="I796" s="28">
        <v>146.37</v>
      </c>
      <c r="J796" s="14" t="s">
        <v>24</v>
      </c>
    </row>
    <row r="797" spans="1:10" hidden="1" outlineLevel="4" x14ac:dyDescent="0.25">
      <c r="A797" s="41">
        <v>1004222</v>
      </c>
      <c r="B797" s="14" t="s">
        <v>22</v>
      </c>
      <c r="C797" s="15">
        <v>33055</v>
      </c>
      <c r="D797" s="14" t="s">
        <v>944</v>
      </c>
      <c r="E797" s="14" t="s">
        <v>487</v>
      </c>
      <c r="F797" s="14" t="s">
        <v>944</v>
      </c>
      <c r="G797" s="28">
        <v>405</v>
      </c>
      <c r="H797" s="28">
        <v>-248.97</v>
      </c>
      <c r="I797" s="28">
        <v>156.03</v>
      </c>
      <c r="J797" s="14" t="s">
        <v>24</v>
      </c>
    </row>
    <row r="798" spans="1:10" hidden="1" outlineLevel="4" x14ac:dyDescent="0.25">
      <c r="A798" s="41">
        <v>1004223</v>
      </c>
      <c r="B798" s="14" t="s">
        <v>22</v>
      </c>
      <c r="C798" s="15">
        <v>33055</v>
      </c>
      <c r="D798" s="14" t="s">
        <v>945</v>
      </c>
      <c r="E798" s="14" t="s">
        <v>487</v>
      </c>
      <c r="F798" s="14" t="s">
        <v>945</v>
      </c>
      <c r="G798" s="28">
        <v>514</v>
      </c>
      <c r="H798" s="28">
        <v>-315.95999999999998</v>
      </c>
      <c r="I798" s="28">
        <v>198.04</v>
      </c>
      <c r="J798" s="14" t="s">
        <v>24</v>
      </c>
    </row>
    <row r="799" spans="1:10" hidden="1" outlineLevel="4" x14ac:dyDescent="0.25">
      <c r="A799" s="41">
        <v>1004224</v>
      </c>
      <c r="B799" s="14" t="s">
        <v>22</v>
      </c>
      <c r="C799" s="15">
        <v>33055</v>
      </c>
      <c r="D799" s="14" t="s">
        <v>946</v>
      </c>
      <c r="E799" s="14" t="s">
        <v>487</v>
      </c>
      <c r="F799" s="14" t="s">
        <v>946</v>
      </c>
      <c r="G799" s="28">
        <v>605</v>
      </c>
      <c r="H799" s="28">
        <v>-371.93</v>
      </c>
      <c r="I799" s="28">
        <v>233.07</v>
      </c>
      <c r="J799" s="14" t="s">
        <v>24</v>
      </c>
    </row>
    <row r="800" spans="1:10" hidden="1" outlineLevel="4" x14ac:dyDescent="0.25">
      <c r="A800" s="41">
        <v>1004225</v>
      </c>
      <c r="B800" s="14" t="s">
        <v>22</v>
      </c>
      <c r="C800" s="15">
        <v>33055</v>
      </c>
      <c r="D800" s="14" t="s">
        <v>947</v>
      </c>
      <c r="E800" s="14" t="s">
        <v>487</v>
      </c>
      <c r="F800" s="14" t="s">
        <v>947</v>
      </c>
      <c r="G800" s="28">
        <v>698</v>
      </c>
      <c r="H800" s="28">
        <v>-429.08</v>
      </c>
      <c r="I800" s="28">
        <v>268.92</v>
      </c>
      <c r="J800" s="14" t="s">
        <v>24</v>
      </c>
    </row>
    <row r="801" spans="1:10" hidden="1" outlineLevel="4" x14ac:dyDescent="0.25">
      <c r="A801" s="41">
        <v>1004226</v>
      </c>
      <c r="B801" s="14" t="s">
        <v>22</v>
      </c>
      <c r="C801" s="15">
        <v>33055</v>
      </c>
      <c r="D801" s="14" t="s">
        <v>948</v>
      </c>
      <c r="E801" s="14" t="s">
        <v>487</v>
      </c>
      <c r="F801" s="14" t="s">
        <v>948</v>
      </c>
      <c r="G801" s="28">
        <v>702</v>
      </c>
      <c r="H801" s="28">
        <v>-431.58</v>
      </c>
      <c r="I801" s="28">
        <v>270.42</v>
      </c>
      <c r="J801" s="14" t="s">
        <v>24</v>
      </c>
    </row>
    <row r="802" spans="1:10" hidden="1" outlineLevel="4" x14ac:dyDescent="0.25">
      <c r="A802" s="41">
        <v>1004227</v>
      </c>
      <c r="B802" s="14" t="s">
        <v>22</v>
      </c>
      <c r="C802" s="15">
        <v>33055</v>
      </c>
      <c r="D802" s="14" t="s">
        <v>949</v>
      </c>
      <c r="E802" s="14" t="s">
        <v>487</v>
      </c>
      <c r="F802" s="14" t="s">
        <v>949</v>
      </c>
      <c r="G802" s="28">
        <v>708</v>
      </c>
      <c r="H802" s="28">
        <v>-435.28</v>
      </c>
      <c r="I802" s="28">
        <v>272.72000000000003</v>
      </c>
      <c r="J802" s="14" t="s">
        <v>24</v>
      </c>
    </row>
    <row r="803" spans="1:10" hidden="1" outlineLevel="4" x14ac:dyDescent="0.25">
      <c r="A803" s="41">
        <v>1004228</v>
      </c>
      <c r="B803" s="14" t="s">
        <v>22</v>
      </c>
      <c r="C803" s="15">
        <v>33055</v>
      </c>
      <c r="D803" s="14" t="s">
        <v>950</v>
      </c>
      <c r="E803" s="14" t="s">
        <v>487</v>
      </c>
      <c r="F803" s="14" t="s">
        <v>950</v>
      </c>
      <c r="G803" s="28">
        <v>775</v>
      </c>
      <c r="H803" s="28">
        <v>-476.49</v>
      </c>
      <c r="I803" s="28">
        <v>298.51</v>
      </c>
      <c r="J803" s="14" t="s">
        <v>24</v>
      </c>
    </row>
    <row r="804" spans="1:10" hidden="1" outlineLevel="4" x14ac:dyDescent="0.25">
      <c r="A804" s="41">
        <v>1004229</v>
      </c>
      <c r="B804" s="14" t="s">
        <v>22</v>
      </c>
      <c r="C804" s="15">
        <v>33055</v>
      </c>
      <c r="D804" s="14" t="s">
        <v>951</v>
      </c>
      <c r="E804" s="14" t="s">
        <v>487</v>
      </c>
      <c r="F804" s="14" t="s">
        <v>951</v>
      </c>
      <c r="G804" s="28">
        <v>1093</v>
      </c>
      <c r="H804" s="28">
        <v>-671.91</v>
      </c>
      <c r="I804" s="28">
        <v>421.09</v>
      </c>
      <c r="J804" s="14" t="s">
        <v>24</v>
      </c>
    </row>
    <row r="805" spans="1:10" hidden="1" outlineLevel="4" x14ac:dyDescent="0.25">
      <c r="A805" s="41">
        <v>1004230</v>
      </c>
      <c r="B805" s="14" t="s">
        <v>22</v>
      </c>
      <c r="C805" s="15">
        <v>33055</v>
      </c>
      <c r="D805" s="14" t="s">
        <v>952</v>
      </c>
      <c r="E805" s="14" t="s">
        <v>487</v>
      </c>
      <c r="F805" s="14" t="s">
        <v>952</v>
      </c>
      <c r="G805" s="28">
        <v>1616</v>
      </c>
      <c r="H805" s="28">
        <v>-993.45</v>
      </c>
      <c r="I805" s="28">
        <v>622.54999999999995</v>
      </c>
      <c r="J805" s="14" t="s">
        <v>24</v>
      </c>
    </row>
    <row r="806" spans="1:10" hidden="1" outlineLevel="4" x14ac:dyDescent="0.25">
      <c r="A806" s="41">
        <v>1004231</v>
      </c>
      <c r="B806" s="14" t="s">
        <v>22</v>
      </c>
      <c r="C806" s="15">
        <v>33055</v>
      </c>
      <c r="D806" s="14" t="s">
        <v>953</v>
      </c>
      <c r="E806" s="14" t="s">
        <v>487</v>
      </c>
      <c r="F806" s="14" t="s">
        <v>953</v>
      </c>
      <c r="G806" s="28">
        <v>1836</v>
      </c>
      <c r="H806" s="28">
        <v>-1128.72</v>
      </c>
      <c r="I806" s="28">
        <v>707.28</v>
      </c>
      <c r="J806" s="14" t="s">
        <v>24</v>
      </c>
    </row>
    <row r="807" spans="1:10" hidden="1" outlineLevel="4" x14ac:dyDescent="0.25">
      <c r="A807" s="41">
        <v>1004232</v>
      </c>
      <c r="B807" s="14" t="s">
        <v>22</v>
      </c>
      <c r="C807" s="15">
        <v>33055</v>
      </c>
      <c r="D807" s="14" t="s">
        <v>954</v>
      </c>
      <c r="E807" s="14" t="s">
        <v>487</v>
      </c>
      <c r="F807" s="14" t="s">
        <v>954</v>
      </c>
      <c r="G807" s="28">
        <v>1926</v>
      </c>
      <c r="H807" s="28">
        <v>-1184</v>
      </c>
      <c r="I807" s="28">
        <v>742</v>
      </c>
      <c r="J807" s="14" t="s">
        <v>24</v>
      </c>
    </row>
    <row r="808" spans="1:10" hidden="1" outlineLevel="4" x14ac:dyDescent="0.25">
      <c r="A808" s="41">
        <v>1004233</v>
      </c>
      <c r="B808" s="14" t="s">
        <v>22</v>
      </c>
      <c r="C808" s="15">
        <v>33055</v>
      </c>
      <c r="D808" s="14" t="s">
        <v>955</v>
      </c>
      <c r="E808" s="14" t="s">
        <v>487</v>
      </c>
      <c r="F808" s="14" t="s">
        <v>955</v>
      </c>
      <c r="G808" s="28">
        <v>1988</v>
      </c>
      <c r="H808" s="28">
        <v>-1222.1199999999999</v>
      </c>
      <c r="I808" s="28">
        <v>765.88</v>
      </c>
      <c r="J808" s="14" t="s">
        <v>24</v>
      </c>
    </row>
    <row r="809" spans="1:10" outlineLevel="4" x14ac:dyDescent="0.25">
      <c r="A809" s="47">
        <v>1004234</v>
      </c>
      <c r="B809" s="48" t="s">
        <v>22</v>
      </c>
      <c r="C809" s="49">
        <v>33055</v>
      </c>
      <c r="D809" s="48" t="s">
        <v>956</v>
      </c>
      <c r="E809" s="48" t="s">
        <v>291</v>
      </c>
      <c r="F809" s="48" t="s">
        <v>956</v>
      </c>
      <c r="G809" s="57">
        <v>3074</v>
      </c>
      <c r="H809" s="57">
        <v>-1889.79</v>
      </c>
      <c r="I809" s="57">
        <v>1184.21</v>
      </c>
      <c r="J809" s="48" t="s">
        <v>24</v>
      </c>
    </row>
    <row r="810" spans="1:10" hidden="1" outlineLevel="4" x14ac:dyDescent="0.25">
      <c r="A810" s="41">
        <v>1004235</v>
      </c>
      <c r="B810" s="14" t="s">
        <v>22</v>
      </c>
      <c r="C810" s="15">
        <v>33055</v>
      </c>
      <c r="D810" s="14" t="s">
        <v>957</v>
      </c>
      <c r="E810" s="14" t="s">
        <v>487</v>
      </c>
      <c r="F810" s="14" t="s">
        <v>957</v>
      </c>
      <c r="G810" s="28">
        <v>3423</v>
      </c>
      <c r="H810" s="28">
        <v>-2104.34</v>
      </c>
      <c r="I810" s="28">
        <v>1318.66</v>
      </c>
      <c r="J810" s="14" t="s">
        <v>24</v>
      </c>
    </row>
    <row r="811" spans="1:10" hidden="1" outlineLevel="4" x14ac:dyDescent="0.25">
      <c r="A811" s="41">
        <v>1004236</v>
      </c>
      <c r="B811" s="14" t="s">
        <v>22</v>
      </c>
      <c r="C811" s="15">
        <v>33055</v>
      </c>
      <c r="D811" s="14" t="s">
        <v>958</v>
      </c>
      <c r="E811" s="14" t="s">
        <v>487</v>
      </c>
      <c r="F811" s="14" t="s">
        <v>958</v>
      </c>
      <c r="G811" s="28">
        <v>4428</v>
      </c>
      <c r="H811" s="28">
        <v>-2722.15</v>
      </c>
      <c r="I811" s="28">
        <v>1705.85</v>
      </c>
      <c r="J811" s="14" t="s">
        <v>24</v>
      </c>
    </row>
    <row r="812" spans="1:10" hidden="1" outlineLevel="4" x14ac:dyDescent="0.25">
      <c r="A812" s="41">
        <v>1004237</v>
      </c>
      <c r="B812" s="14" t="s">
        <v>22</v>
      </c>
      <c r="C812" s="15">
        <v>33055</v>
      </c>
      <c r="D812" s="14" t="s">
        <v>959</v>
      </c>
      <c r="E812" s="14" t="s">
        <v>487</v>
      </c>
      <c r="F812" s="14" t="s">
        <v>959</v>
      </c>
      <c r="G812" s="28">
        <v>4479</v>
      </c>
      <c r="H812" s="28">
        <v>-2753.5</v>
      </c>
      <c r="I812" s="28">
        <v>1725.5</v>
      </c>
      <c r="J812" s="14" t="s">
        <v>24</v>
      </c>
    </row>
    <row r="813" spans="1:10" hidden="1" outlineLevel="4" x14ac:dyDescent="0.25">
      <c r="A813" s="41">
        <v>1004238</v>
      </c>
      <c r="B813" s="14" t="s">
        <v>22</v>
      </c>
      <c r="C813" s="15">
        <v>33055</v>
      </c>
      <c r="D813" s="14" t="s">
        <v>960</v>
      </c>
      <c r="E813" s="14" t="s">
        <v>487</v>
      </c>
      <c r="F813" s="14" t="s">
        <v>960</v>
      </c>
      <c r="G813" s="28">
        <v>4929</v>
      </c>
      <c r="H813" s="28">
        <v>-3030.16</v>
      </c>
      <c r="I813" s="28">
        <v>1898.84</v>
      </c>
      <c r="J813" s="14" t="s">
        <v>24</v>
      </c>
    </row>
    <row r="814" spans="1:10" hidden="1" outlineLevel="4" x14ac:dyDescent="0.25">
      <c r="A814" s="41">
        <v>1004239</v>
      </c>
      <c r="B814" s="14" t="s">
        <v>22</v>
      </c>
      <c r="C814" s="15">
        <v>33055</v>
      </c>
      <c r="D814" s="14" t="s">
        <v>961</v>
      </c>
      <c r="E814" s="14" t="s">
        <v>364</v>
      </c>
      <c r="F814" s="14" t="s">
        <v>961</v>
      </c>
      <c r="G814" s="28">
        <v>5684</v>
      </c>
      <c r="H814" s="28">
        <v>-3494.3</v>
      </c>
      <c r="I814" s="28">
        <v>2189.6999999999998</v>
      </c>
      <c r="J814" s="14" t="s">
        <v>24</v>
      </c>
    </row>
    <row r="815" spans="1:10" hidden="1" outlineLevel="4" x14ac:dyDescent="0.25">
      <c r="A815" s="41">
        <v>1004240</v>
      </c>
      <c r="B815" s="14" t="s">
        <v>22</v>
      </c>
      <c r="C815" s="15">
        <v>33055</v>
      </c>
      <c r="D815" s="14" t="s">
        <v>962</v>
      </c>
      <c r="E815" s="14" t="s">
        <v>280</v>
      </c>
      <c r="F815" s="14" t="s">
        <v>962</v>
      </c>
      <c r="G815" s="28">
        <v>5968</v>
      </c>
      <c r="H815" s="28">
        <v>-3668.88</v>
      </c>
      <c r="I815" s="28">
        <v>2299.12</v>
      </c>
      <c r="J815" s="14" t="s">
        <v>24</v>
      </c>
    </row>
    <row r="816" spans="1:10" hidden="1" outlineLevel="4" x14ac:dyDescent="0.25">
      <c r="A816" s="41">
        <v>1004241</v>
      </c>
      <c r="B816" s="14" t="s">
        <v>22</v>
      </c>
      <c r="C816" s="15">
        <v>33055</v>
      </c>
      <c r="D816" s="14" t="s">
        <v>963</v>
      </c>
      <c r="E816" s="14" t="s">
        <v>487</v>
      </c>
      <c r="F816" s="14" t="s">
        <v>963</v>
      </c>
      <c r="G816" s="28">
        <v>6167</v>
      </c>
      <c r="H816" s="28">
        <v>-3791.22</v>
      </c>
      <c r="I816" s="28">
        <v>2375.7800000000002</v>
      </c>
      <c r="J816" s="14" t="s">
        <v>24</v>
      </c>
    </row>
    <row r="817" spans="1:10" hidden="1" outlineLevel="4" x14ac:dyDescent="0.25">
      <c r="A817" s="41">
        <v>1004242</v>
      </c>
      <c r="B817" s="14" t="s">
        <v>22</v>
      </c>
      <c r="C817" s="15">
        <v>33055</v>
      </c>
      <c r="D817" s="14" t="s">
        <v>964</v>
      </c>
      <c r="E817" s="14" t="s">
        <v>487</v>
      </c>
      <c r="F817" s="14" t="s">
        <v>964</v>
      </c>
      <c r="G817" s="28">
        <v>6350</v>
      </c>
      <c r="H817" s="28">
        <v>-3903.72</v>
      </c>
      <c r="I817" s="28">
        <v>2446.2800000000002</v>
      </c>
      <c r="J817" s="14" t="s">
        <v>24</v>
      </c>
    </row>
    <row r="818" spans="1:10" hidden="1" outlineLevel="4" x14ac:dyDescent="0.25">
      <c r="A818" s="41">
        <v>1004243</v>
      </c>
      <c r="B818" s="14" t="s">
        <v>22</v>
      </c>
      <c r="C818" s="15">
        <v>33055</v>
      </c>
      <c r="D818" s="14" t="s">
        <v>954</v>
      </c>
      <c r="E818" s="14" t="s">
        <v>487</v>
      </c>
      <c r="F818" s="14" t="s">
        <v>954</v>
      </c>
      <c r="G818" s="28">
        <v>6694</v>
      </c>
      <c r="H818" s="28">
        <v>-4115.1899999999996</v>
      </c>
      <c r="I818" s="28">
        <v>2578.81</v>
      </c>
      <c r="J818" s="14" t="s">
        <v>24</v>
      </c>
    </row>
    <row r="819" spans="1:10" hidden="1" outlineLevel="4" x14ac:dyDescent="0.25">
      <c r="A819" s="41">
        <v>1004244</v>
      </c>
      <c r="B819" s="14" t="s">
        <v>22</v>
      </c>
      <c r="C819" s="15">
        <v>33055</v>
      </c>
      <c r="D819" s="14" t="s">
        <v>965</v>
      </c>
      <c r="E819" s="14" t="s">
        <v>487</v>
      </c>
      <c r="F819" s="14" t="s">
        <v>965</v>
      </c>
      <c r="G819" s="28">
        <v>6974</v>
      </c>
      <c r="H819" s="28">
        <v>-4287.3500000000004</v>
      </c>
      <c r="I819" s="28">
        <v>2686.65</v>
      </c>
      <c r="J819" s="14" t="s">
        <v>24</v>
      </c>
    </row>
    <row r="820" spans="1:10" hidden="1" outlineLevel="4" x14ac:dyDescent="0.25">
      <c r="A820" s="41">
        <v>1004245</v>
      </c>
      <c r="B820" s="14" t="s">
        <v>22</v>
      </c>
      <c r="C820" s="15">
        <v>33055</v>
      </c>
      <c r="D820" s="14" t="s">
        <v>966</v>
      </c>
      <c r="E820" s="14" t="s">
        <v>487</v>
      </c>
      <c r="F820" s="14" t="s">
        <v>966</v>
      </c>
      <c r="G820" s="28">
        <v>7642</v>
      </c>
      <c r="H820" s="28">
        <v>-4697.95</v>
      </c>
      <c r="I820" s="28">
        <v>2944.05</v>
      </c>
      <c r="J820" s="14" t="s">
        <v>24</v>
      </c>
    </row>
    <row r="821" spans="1:10" hidden="1" outlineLevel="4" x14ac:dyDescent="0.25">
      <c r="A821" s="41">
        <v>1004246</v>
      </c>
      <c r="B821" s="14" t="s">
        <v>22</v>
      </c>
      <c r="C821" s="15">
        <v>33055</v>
      </c>
      <c r="D821" s="14" t="s">
        <v>967</v>
      </c>
      <c r="E821" s="14" t="s">
        <v>487</v>
      </c>
      <c r="F821" s="14" t="s">
        <v>967</v>
      </c>
      <c r="G821" s="28">
        <v>9262</v>
      </c>
      <c r="H821" s="28">
        <v>-5693.9</v>
      </c>
      <c r="I821" s="28">
        <v>3568.1</v>
      </c>
      <c r="J821" s="14" t="s">
        <v>24</v>
      </c>
    </row>
    <row r="822" spans="1:10" hidden="1" outlineLevel="4" x14ac:dyDescent="0.25">
      <c r="A822" s="41">
        <v>1004249</v>
      </c>
      <c r="B822" s="14" t="s">
        <v>22</v>
      </c>
      <c r="C822" s="15">
        <v>33055</v>
      </c>
      <c r="D822" s="14" t="s">
        <v>968</v>
      </c>
      <c r="E822" s="14" t="s">
        <v>316</v>
      </c>
      <c r="F822" s="14" t="s">
        <v>968</v>
      </c>
      <c r="G822" s="28">
        <v>15323</v>
      </c>
      <c r="H822" s="28">
        <v>-9419.94</v>
      </c>
      <c r="I822" s="28">
        <v>5903.06</v>
      </c>
      <c r="J822" s="14" t="s">
        <v>24</v>
      </c>
    </row>
    <row r="823" spans="1:10" hidden="1" outlineLevel="4" x14ac:dyDescent="0.25">
      <c r="A823" s="41">
        <v>1004250</v>
      </c>
      <c r="B823" s="14" t="s">
        <v>22</v>
      </c>
      <c r="C823" s="15">
        <v>33055</v>
      </c>
      <c r="D823" s="14" t="s">
        <v>968</v>
      </c>
      <c r="E823" s="14" t="s">
        <v>316</v>
      </c>
      <c r="F823" s="14" t="s">
        <v>968</v>
      </c>
      <c r="G823" s="28">
        <v>16361</v>
      </c>
      <c r="H823" s="28">
        <v>-10058.049999999999</v>
      </c>
      <c r="I823" s="28">
        <v>6302.95</v>
      </c>
      <c r="J823" s="14" t="s">
        <v>24</v>
      </c>
    </row>
    <row r="824" spans="1:10" hidden="1" outlineLevel="4" x14ac:dyDescent="0.25">
      <c r="A824" s="41">
        <v>1004251</v>
      </c>
      <c r="B824" s="14" t="s">
        <v>22</v>
      </c>
      <c r="C824" s="15">
        <v>33055</v>
      </c>
      <c r="D824" s="14" t="s">
        <v>969</v>
      </c>
      <c r="E824" s="14" t="s">
        <v>839</v>
      </c>
      <c r="F824" s="14" t="s">
        <v>969</v>
      </c>
      <c r="G824" s="28">
        <v>53446</v>
      </c>
      <c r="H824" s="28">
        <v>-32856.379999999997</v>
      </c>
      <c r="I824" s="28">
        <v>20589.62</v>
      </c>
      <c r="J824" s="14" t="s">
        <v>24</v>
      </c>
    </row>
    <row r="825" spans="1:10" hidden="1" outlineLevel="4" x14ac:dyDescent="0.25">
      <c r="A825" s="41">
        <v>1004252</v>
      </c>
      <c r="B825" s="14" t="s">
        <v>22</v>
      </c>
      <c r="C825" s="15">
        <v>33055</v>
      </c>
      <c r="D825" s="14" t="s">
        <v>970</v>
      </c>
      <c r="E825" s="14" t="s">
        <v>487</v>
      </c>
      <c r="F825" s="14" t="s">
        <v>970</v>
      </c>
      <c r="G825" s="28">
        <v>124925</v>
      </c>
      <c r="H825" s="28">
        <v>-76798.710000000006</v>
      </c>
      <c r="I825" s="28">
        <v>48126.29</v>
      </c>
      <c r="J825" s="14" t="s">
        <v>24</v>
      </c>
    </row>
    <row r="826" spans="1:10" hidden="1" outlineLevel="4" x14ac:dyDescent="0.25">
      <c r="A826" s="41">
        <v>1004253</v>
      </c>
      <c r="B826" s="14" t="s">
        <v>22</v>
      </c>
      <c r="C826" s="15">
        <v>33055</v>
      </c>
      <c r="D826" s="14" t="s">
        <v>940</v>
      </c>
      <c r="E826" s="14" t="s">
        <v>364</v>
      </c>
      <c r="F826" s="14" t="s">
        <v>940</v>
      </c>
      <c r="G826" s="28">
        <v>136978</v>
      </c>
      <c r="H826" s="28">
        <v>-84208.34</v>
      </c>
      <c r="I826" s="28">
        <v>52769.66</v>
      </c>
      <c r="J826" s="14" t="s">
        <v>24</v>
      </c>
    </row>
    <row r="827" spans="1:10" hidden="1" outlineLevel="4" x14ac:dyDescent="0.25">
      <c r="A827" s="41">
        <v>1004254</v>
      </c>
      <c r="B827" s="14" t="s">
        <v>22</v>
      </c>
      <c r="C827" s="15">
        <v>33055</v>
      </c>
      <c r="D827" s="14" t="s">
        <v>971</v>
      </c>
      <c r="E827" s="14" t="s">
        <v>839</v>
      </c>
      <c r="F827" s="14" t="s">
        <v>971</v>
      </c>
      <c r="G827" s="28">
        <v>69478</v>
      </c>
      <c r="H827" s="28">
        <v>-42712.17</v>
      </c>
      <c r="I827" s="28">
        <v>26765.83</v>
      </c>
      <c r="J827" s="14" t="s">
        <v>24</v>
      </c>
    </row>
    <row r="828" spans="1:10" outlineLevel="4" x14ac:dyDescent="0.25">
      <c r="A828" s="47">
        <v>1004495</v>
      </c>
      <c r="B828" s="48" t="s">
        <v>22</v>
      </c>
      <c r="C828" s="49">
        <v>33420</v>
      </c>
      <c r="D828" s="48" t="s">
        <v>972</v>
      </c>
      <c r="E828" s="48" t="s">
        <v>291</v>
      </c>
      <c r="F828" s="48" t="s">
        <v>972</v>
      </c>
      <c r="G828" s="57">
        <v>161</v>
      </c>
      <c r="H828" s="57">
        <v>-96.11</v>
      </c>
      <c r="I828" s="57">
        <v>64.89</v>
      </c>
      <c r="J828" s="48" t="s">
        <v>24</v>
      </c>
    </row>
    <row r="829" spans="1:10" hidden="1" outlineLevel="4" x14ac:dyDescent="0.25">
      <c r="A829" s="41">
        <v>1004497</v>
      </c>
      <c r="B829" s="14" t="s">
        <v>22</v>
      </c>
      <c r="C829" s="15">
        <v>33420</v>
      </c>
      <c r="D829" s="14" t="s">
        <v>973</v>
      </c>
      <c r="E829" s="14" t="s">
        <v>364</v>
      </c>
      <c r="F829" s="14" t="s">
        <v>973</v>
      </c>
      <c r="G829" s="28">
        <v>1893</v>
      </c>
      <c r="H829" s="28">
        <v>-1130.1099999999999</v>
      </c>
      <c r="I829" s="28">
        <v>762.89</v>
      </c>
      <c r="J829" s="14" t="s">
        <v>24</v>
      </c>
    </row>
    <row r="830" spans="1:10" outlineLevel="4" x14ac:dyDescent="0.25">
      <c r="A830" s="47">
        <v>1004499</v>
      </c>
      <c r="B830" s="48" t="s">
        <v>22</v>
      </c>
      <c r="C830" s="49">
        <v>33420</v>
      </c>
      <c r="D830" s="48" t="s">
        <v>974</v>
      </c>
      <c r="E830" s="48" t="s">
        <v>291</v>
      </c>
      <c r="F830" s="48" t="s">
        <v>974</v>
      </c>
      <c r="G830" s="57">
        <v>2956</v>
      </c>
      <c r="H830" s="57">
        <v>-1764.75</v>
      </c>
      <c r="I830" s="57">
        <v>1191.25</v>
      </c>
      <c r="J830" s="48" t="s">
        <v>24</v>
      </c>
    </row>
    <row r="831" spans="1:10" hidden="1" outlineLevel="4" x14ac:dyDescent="0.25">
      <c r="A831" s="41">
        <v>1004500</v>
      </c>
      <c r="B831" s="14" t="s">
        <v>22</v>
      </c>
      <c r="C831" s="15">
        <v>33420</v>
      </c>
      <c r="D831" s="14" t="s">
        <v>975</v>
      </c>
      <c r="E831" s="14" t="s">
        <v>364</v>
      </c>
      <c r="F831" s="14" t="s">
        <v>975</v>
      </c>
      <c r="G831" s="28">
        <v>3105</v>
      </c>
      <c r="H831" s="28">
        <v>-1853.69</v>
      </c>
      <c r="I831" s="28">
        <v>1251.31</v>
      </c>
      <c r="J831" s="14" t="s">
        <v>24</v>
      </c>
    </row>
    <row r="832" spans="1:10" hidden="1" outlineLevel="4" x14ac:dyDescent="0.25">
      <c r="A832" s="41">
        <v>1004501</v>
      </c>
      <c r="B832" s="14" t="s">
        <v>22</v>
      </c>
      <c r="C832" s="15">
        <v>33420</v>
      </c>
      <c r="D832" s="14" t="s">
        <v>976</v>
      </c>
      <c r="E832" s="14" t="s">
        <v>487</v>
      </c>
      <c r="F832" s="14" t="s">
        <v>976</v>
      </c>
      <c r="G832" s="28">
        <v>3393</v>
      </c>
      <c r="H832" s="28">
        <v>-2025.62</v>
      </c>
      <c r="I832" s="28">
        <v>1367.38</v>
      </c>
      <c r="J832" s="14" t="s">
        <v>24</v>
      </c>
    </row>
    <row r="833" spans="1:10" outlineLevel="4" x14ac:dyDescent="0.25">
      <c r="A833" s="47">
        <v>1004502</v>
      </c>
      <c r="B833" s="48" t="s">
        <v>22</v>
      </c>
      <c r="C833" s="49">
        <v>33420</v>
      </c>
      <c r="D833" s="48" t="s">
        <v>152</v>
      </c>
      <c r="E833" s="48" t="s">
        <v>291</v>
      </c>
      <c r="F833" s="48" t="s">
        <v>152</v>
      </c>
      <c r="G833" s="57">
        <v>4195</v>
      </c>
      <c r="H833" s="57">
        <v>-2504.44</v>
      </c>
      <c r="I833" s="57">
        <v>1690.56</v>
      </c>
      <c r="J833" s="48" t="s">
        <v>24</v>
      </c>
    </row>
    <row r="834" spans="1:10" hidden="1" outlineLevel="4" x14ac:dyDescent="0.25">
      <c r="A834" s="41">
        <v>1004503</v>
      </c>
      <c r="B834" s="14" t="s">
        <v>22</v>
      </c>
      <c r="C834" s="15">
        <v>33420</v>
      </c>
      <c r="D834" s="14" t="s">
        <v>977</v>
      </c>
      <c r="E834" s="14" t="s">
        <v>327</v>
      </c>
      <c r="F834" s="14" t="s">
        <v>977</v>
      </c>
      <c r="G834" s="28">
        <v>5678</v>
      </c>
      <c r="H834" s="28">
        <v>-3389.8</v>
      </c>
      <c r="I834" s="28">
        <v>2288.1999999999998</v>
      </c>
      <c r="J834" s="14" t="s">
        <v>24</v>
      </c>
    </row>
    <row r="835" spans="1:10" hidden="1" outlineLevel="4" x14ac:dyDescent="0.25">
      <c r="A835" s="41">
        <v>1004504</v>
      </c>
      <c r="B835" s="14" t="s">
        <v>22</v>
      </c>
      <c r="C835" s="15">
        <v>33420</v>
      </c>
      <c r="D835" s="14" t="s">
        <v>978</v>
      </c>
      <c r="E835" s="14" t="s">
        <v>339</v>
      </c>
      <c r="F835" s="14" t="s">
        <v>978</v>
      </c>
      <c r="G835" s="28">
        <v>9245</v>
      </c>
      <c r="H835" s="28">
        <v>-5519.32</v>
      </c>
      <c r="I835" s="28">
        <v>3725.68</v>
      </c>
      <c r="J835" s="14" t="s">
        <v>24</v>
      </c>
    </row>
    <row r="836" spans="1:10" hidden="1" outlineLevel="4" x14ac:dyDescent="0.25">
      <c r="A836" s="41">
        <v>1004506</v>
      </c>
      <c r="B836" s="14" t="s">
        <v>22</v>
      </c>
      <c r="C836" s="15">
        <v>33420</v>
      </c>
      <c r="D836" s="14" t="s">
        <v>979</v>
      </c>
      <c r="E836" s="14" t="s">
        <v>664</v>
      </c>
      <c r="F836" s="14" t="s">
        <v>979</v>
      </c>
      <c r="G836" s="28">
        <v>11705</v>
      </c>
      <c r="H836" s="28">
        <v>-6987.94</v>
      </c>
      <c r="I836" s="28">
        <v>4717.0600000000004</v>
      </c>
      <c r="J836" s="14" t="s">
        <v>24</v>
      </c>
    </row>
    <row r="837" spans="1:10" hidden="1" outlineLevel="4" x14ac:dyDescent="0.25">
      <c r="A837" s="41">
        <v>1004507</v>
      </c>
      <c r="B837" s="14" t="s">
        <v>22</v>
      </c>
      <c r="C837" s="15">
        <v>33420</v>
      </c>
      <c r="D837" s="14" t="s">
        <v>980</v>
      </c>
      <c r="E837" s="14" t="s">
        <v>327</v>
      </c>
      <c r="F837" s="14" t="s">
        <v>980</v>
      </c>
      <c r="G837" s="28">
        <v>12490</v>
      </c>
      <c r="H837" s="28">
        <v>-7456.6</v>
      </c>
      <c r="I837" s="28">
        <v>5033.3999999999996</v>
      </c>
      <c r="J837" s="14" t="s">
        <v>24</v>
      </c>
    </row>
    <row r="838" spans="1:10" hidden="1" outlineLevel="4" x14ac:dyDescent="0.25">
      <c r="A838" s="41">
        <v>1004508</v>
      </c>
      <c r="B838" s="14" t="s">
        <v>22</v>
      </c>
      <c r="C838" s="15">
        <v>33420</v>
      </c>
      <c r="D838" s="14" t="s">
        <v>981</v>
      </c>
      <c r="E838" s="14" t="s">
        <v>364</v>
      </c>
      <c r="F838" s="14" t="s">
        <v>981</v>
      </c>
      <c r="G838" s="28">
        <v>14325</v>
      </c>
      <c r="H838" s="28">
        <v>-8552.15</v>
      </c>
      <c r="I838" s="28">
        <v>5772.85</v>
      </c>
      <c r="J838" s="14" t="s">
        <v>24</v>
      </c>
    </row>
    <row r="839" spans="1:10" hidden="1" outlineLevel="4" x14ac:dyDescent="0.25">
      <c r="A839" s="41">
        <v>1004509</v>
      </c>
      <c r="B839" s="14" t="s">
        <v>22</v>
      </c>
      <c r="C839" s="15">
        <v>33420</v>
      </c>
      <c r="D839" s="14" t="s">
        <v>982</v>
      </c>
      <c r="E839" s="14" t="s">
        <v>293</v>
      </c>
      <c r="F839" s="14" t="s">
        <v>982</v>
      </c>
      <c r="G839" s="28">
        <v>18583</v>
      </c>
      <c r="H839" s="28">
        <v>-11094.13</v>
      </c>
      <c r="I839" s="28">
        <v>7488.87</v>
      </c>
      <c r="J839" s="14" t="s">
        <v>24</v>
      </c>
    </row>
    <row r="840" spans="1:10" hidden="1" outlineLevel="4" x14ac:dyDescent="0.25">
      <c r="A840" s="41">
        <v>1004511</v>
      </c>
      <c r="B840" s="14" t="s">
        <v>22</v>
      </c>
      <c r="C840" s="15">
        <v>33420</v>
      </c>
      <c r="D840" s="14" t="s">
        <v>977</v>
      </c>
      <c r="E840" s="14" t="s">
        <v>339</v>
      </c>
      <c r="F840" s="14" t="s">
        <v>977</v>
      </c>
      <c r="G840" s="28">
        <v>26934</v>
      </c>
      <c r="H840" s="28">
        <v>-16079.73</v>
      </c>
      <c r="I840" s="28">
        <v>10854.27</v>
      </c>
      <c r="J840" s="14" t="s">
        <v>24</v>
      </c>
    </row>
    <row r="841" spans="1:10" hidden="1" outlineLevel="4" x14ac:dyDescent="0.25">
      <c r="A841" s="41">
        <v>1004512</v>
      </c>
      <c r="B841" s="14" t="s">
        <v>22</v>
      </c>
      <c r="C841" s="15">
        <v>33420</v>
      </c>
      <c r="D841" s="14" t="s">
        <v>976</v>
      </c>
      <c r="E841" s="14" t="s">
        <v>487</v>
      </c>
      <c r="F841" s="14" t="s">
        <v>976</v>
      </c>
      <c r="G841" s="28">
        <v>36218</v>
      </c>
      <c r="H841" s="28">
        <v>-21622.33</v>
      </c>
      <c r="I841" s="28">
        <v>14595.67</v>
      </c>
      <c r="J841" s="14" t="s">
        <v>24</v>
      </c>
    </row>
    <row r="842" spans="1:10" hidden="1" outlineLevel="4" x14ac:dyDescent="0.25">
      <c r="A842" s="41">
        <v>1004514</v>
      </c>
      <c r="B842" s="14" t="s">
        <v>22</v>
      </c>
      <c r="C842" s="15">
        <v>33420</v>
      </c>
      <c r="D842" s="14" t="s">
        <v>983</v>
      </c>
      <c r="E842" s="14" t="s">
        <v>487</v>
      </c>
      <c r="F842" s="14" t="s">
        <v>983</v>
      </c>
      <c r="G842" s="28">
        <v>243771</v>
      </c>
      <c r="H842" s="28">
        <v>-145532.37</v>
      </c>
      <c r="I842" s="28">
        <v>98238.63</v>
      </c>
      <c r="J842" s="14" t="s">
        <v>24</v>
      </c>
    </row>
    <row r="843" spans="1:10" hidden="1" outlineLevel="4" x14ac:dyDescent="0.25">
      <c r="A843" s="41">
        <v>1004754</v>
      </c>
      <c r="B843" s="14" t="s">
        <v>22</v>
      </c>
      <c r="C843" s="15">
        <v>33786</v>
      </c>
      <c r="D843" s="14" t="s">
        <v>984</v>
      </c>
      <c r="E843" s="14" t="s">
        <v>339</v>
      </c>
      <c r="F843" s="14" t="s">
        <v>984</v>
      </c>
      <c r="G843" s="28">
        <v>154</v>
      </c>
      <c r="H843" s="28">
        <v>-89.16</v>
      </c>
      <c r="I843" s="28">
        <v>64.84</v>
      </c>
      <c r="J843" s="14" t="s">
        <v>24</v>
      </c>
    </row>
    <row r="844" spans="1:10" hidden="1" outlineLevel="4" x14ac:dyDescent="0.25">
      <c r="A844" s="41">
        <v>1004755</v>
      </c>
      <c r="B844" s="14" t="s">
        <v>22</v>
      </c>
      <c r="C844" s="15">
        <v>33786</v>
      </c>
      <c r="D844" s="14" t="s">
        <v>985</v>
      </c>
      <c r="E844" s="14" t="s">
        <v>344</v>
      </c>
      <c r="F844" s="14" t="s">
        <v>985</v>
      </c>
      <c r="G844" s="28">
        <v>700</v>
      </c>
      <c r="H844" s="28">
        <v>-405.34</v>
      </c>
      <c r="I844" s="28">
        <v>294.66000000000003</v>
      </c>
      <c r="J844" s="14" t="s">
        <v>24</v>
      </c>
    </row>
    <row r="845" spans="1:10" hidden="1" outlineLevel="4" x14ac:dyDescent="0.25">
      <c r="A845" s="41">
        <v>1004756</v>
      </c>
      <c r="B845" s="14" t="s">
        <v>22</v>
      </c>
      <c r="C845" s="15">
        <v>33786</v>
      </c>
      <c r="D845" s="14" t="s">
        <v>986</v>
      </c>
      <c r="E845" s="14" t="s">
        <v>327</v>
      </c>
      <c r="F845" s="14" t="s">
        <v>986</v>
      </c>
      <c r="G845" s="28">
        <v>1630</v>
      </c>
      <c r="H845" s="28">
        <v>-943.89</v>
      </c>
      <c r="I845" s="28">
        <v>686.11</v>
      </c>
      <c r="J845" s="14" t="s">
        <v>24</v>
      </c>
    </row>
    <row r="846" spans="1:10" hidden="1" outlineLevel="4" x14ac:dyDescent="0.25">
      <c r="A846" s="41">
        <v>1004757</v>
      </c>
      <c r="B846" s="14" t="s">
        <v>22</v>
      </c>
      <c r="C846" s="15">
        <v>33786</v>
      </c>
      <c r="D846" s="14" t="s">
        <v>987</v>
      </c>
      <c r="E846" s="14" t="s">
        <v>487</v>
      </c>
      <c r="F846" s="14" t="s">
        <v>987</v>
      </c>
      <c r="G846" s="28">
        <v>2673</v>
      </c>
      <c r="H846" s="28">
        <v>-1547.83</v>
      </c>
      <c r="I846" s="28">
        <v>1125.17</v>
      </c>
      <c r="J846" s="14" t="s">
        <v>24</v>
      </c>
    </row>
    <row r="847" spans="1:10" hidden="1" outlineLevel="4" x14ac:dyDescent="0.25">
      <c r="A847" s="41">
        <v>1004758</v>
      </c>
      <c r="B847" s="14" t="s">
        <v>22</v>
      </c>
      <c r="C847" s="15">
        <v>33786</v>
      </c>
      <c r="D847" s="14" t="s">
        <v>988</v>
      </c>
      <c r="E847" s="14" t="s">
        <v>487</v>
      </c>
      <c r="F847" s="14" t="s">
        <v>988</v>
      </c>
      <c r="G847" s="28">
        <v>2837</v>
      </c>
      <c r="H847" s="28">
        <v>-1642.77</v>
      </c>
      <c r="I847" s="28">
        <v>1194.23</v>
      </c>
      <c r="J847" s="14" t="s">
        <v>24</v>
      </c>
    </row>
    <row r="848" spans="1:10" hidden="1" outlineLevel="4" x14ac:dyDescent="0.25">
      <c r="A848" s="41">
        <v>1004759</v>
      </c>
      <c r="B848" s="14" t="s">
        <v>22</v>
      </c>
      <c r="C848" s="15">
        <v>33786</v>
      </c>
      <c r="D848" s="14" t="s">
        <v>989</v>
      </c>
      <c r="E848" s="14" t="s">
        <v>339</v>
      </c>
      <c r="F848" s="14" t="s">
        <v>989</v>
      </c>
      <c r="G848" s="28">
        <v>2947</v>
      </c>
      <c r="H848" s="28">
        <v>-1706.52</v>
      </c>
      <c r="I848" s="28">
        <v>1240.48</v>
      </c>
      <c r="J848" s="14" t="s">
        <v>24</v>
      </c>
    </row>
    <row r="849" spans="1:10" hidden="1" outlineLevel="4" x14ac:dyDescent="0.25">
      <c r="A849" s="41">
        <v>1004760</v>
      </c>
      <c r="B849" s="14" t="s">
        <v>22</v>
      </c>
      <c r="C849" s="15">
        <v>33786</v>
      </c>
      <c r="D849" s="14" t="s">
        <v>990</v>
      </c>
      <c r="E849" s="14" t="s">
        <v>487</v>
      </c>
      <c r="F849" s="14" t="s">
        <v>990</v>
      </c>
      <c r="G849" s="28">
        <v>3449</v>
      </c>
      <c r="H849" s="28">
        <v>-1997.16</v>
      </c>
      <c r="I849" s="28">
        <v>1451.84</v>
      </c>
      <c r="J849" s="14" t="s">
        <v>24</v>
      </c>
    </row>
    <row r="850" spans="1:10" hidden="1" outlineLevel="4" x14ac:dyDescent="0.25">
      <c r="A850" s="41">
        <v>1004763</v>
      </c>
      <c r="B850" s="14" t="s">
        <v>22</v>
      </c>
      <c r="C850" s="15">
        <v>33786</v>
      </c>
      <c r="D850" s="14" t="s">
        <v>991</v>
      </c>
      <c r="E850" s="14" t="s">
        <v>339</v>
      </c>
      <c r="F850" s="14" t="s">
        <v>991</v>
      </c>
      <c r="G850" s="28">
        <v>11061</v>
      </c>
      <c r="H850" s="28">
        <v>-6404.96</v>
      </c>
      <c r="I850" s="28">
        <v>4656.04</v>
      </c>
      <c r="J850" s="14" t="s">
        <v>24</v>
      </c>
    </row>
    <row r="851" spans="1:10" hidden="1" outlineLevel="4" x14ac:dyDescent="0.25">
      <c r="A851" s="41">
        <v>1004764</v>
      </c>
      <c r="B851" s="14" t="s">
        <v>22</v>
      </c>
      <c r="C851" s="15">
        <v>33786</v>
      </c>
      <c r="D851" s="14" t="s">
        <v>986</v>
      </c>
      <c r="E851" s="14" t="s">
        <v>339</v>
      </c>
      <c r="F851" s="14" t="s">
        <v>986</v>
      </c>
      <c r="G851" s="28">
        <v>11845</v>
      </c>
      <c r="H851" s="28">
        <v>-6858.96</v>
      </c>
      <c r="I851" s="28">
        <v>4986.04</v>
      </c>
      <c r="J851" s="14" t="s">
        <v>24</v>
      </c>
    </row>
    <row r="852" spans="1:10" hidden="1" outlineLevel="4" x14ac:dyDescent="0.25">
      <c r="A852" s="41">
        <v>1004765</v>
      </c>
      <c r="B852" s="14" t="s">
        <v>22</v>
      </c>
      <c r="C852" s="15">
        <v>33786</v>
      </c>
      <c r="D852" s="14" t="s">
        <v>992</v>
      </c>
      <c r="E852" s="14" t="s">
        <v>487</v>
      </c>
      <c r="F852" s="14" t="s">
        <v>992</v>
      </c>
      <c r="G852" s="28">
        <v>12293</v>
      </c>
      <c r="H852" s="28">
        <v>-7118.34</v>
      </c>
      <c r="I852" s="28">
        <v>5174.66</v>
      </c>
      <c r="J852" s="14" t="s">
        <v>24</v>
      </c>
    </row>
    <row r="853" spans="1:10" hidden="1" outlineLevel="4" x14ac:dyDescent="0.25">
      <c r="A853" s="41">
        <v>1004766</v>
      </c>
      <c r="B853" s="14" t="s">
        <v>22</v>
      </c>
      <c r="C853" s="15">
        <v>33786</v>
      </c>
      <c r="D853" s="14" t="s">
        <v>993</v>
      </c>
      <c r="E853" s="14" t="s">
        <v>487</v>
      </c>
      <c r="F853" s="14" t="s">
        <v>993</v>
      </c>
      <c r="G853" s="28">
        <v>388</v>
      </c>
      <c r="H853" s="28">
        <v>-224.66</v>
      </c>
      <c r="I853" s="28">
        <v>163.34</v>
      </c>
      <c r="J853" s="14" t="s">
        <v>24</v>
      </c>
    </row>
    <row r="854" spans="1:10" hidden="1" outlineLevel="4" x14ac:dyDescent="0.25">
      <c r="A854" s="41">
        <v>1004767</v>
      </c>
      <c r="B854" s="14" t="s">
        <v>22</v>
      </c>
      <c r="C854" s="15">
        <v>33786</v>
      </c>
      <c r="D854" s="14" t="s">
        <v>994</v>
      </c>
      <c r="E854" s="14" t="s">
        <v>487</v>
      </c>
      <c r="F854" s="14" t="s">
        <v>994</v>
      </c>
      <c r="G854" s="28">
        <v>34321</v>
      </c>
      <c r="H854" s="28">
        <v>-19873.849999999999</v>
      </c>
      <c r="I854" s="28">
        <v>14447.15</v>
      </c>
      <c r="J854" s="14" t="s">
        <v>24</v>
      </c>
    </row>
    <row r="855" spans="1:10" hidden="1" outlineLevel="4" x14ac:dyDescent="0.25">
      <c r="A855" s="41">
        <v>1004770</v>
      </c>
      <c r="B855" s="14" t="s">
        <v>22</v>
      </c>
      <c r="C855" s="15">
        <v>33786</v>
      </c>
      <c r="D855" s="14" t="s">
        <v>986</v>
      </c>
      <c r="E855" s="14" t="s">
        <v>316</v>
      </c>
      <c r="F855" s="14" t="s">
        <v>986</v>
      </c>
      <c r="G855" s="28">
        <v>76722</v>
      </c>
      <c r="H855" s="28">
        <v>-44426.51</v>
      </c>
      <c r="I855" s="28">
        <v>32295.49</v>
      </c>
      <c r="J855" s="14" t="s">
        <v>24</v>
      </c>
    </row>
    <row r="856" spans="1:10" hidden="1" outlineLevel="4" x14ac:dyDescent="0.25">
      <c r="A856" s="41">
        <v>1004771</v>
      </c>
      <c r="B856" s="14" t="s">
        <v>22</v>
      </c>
      <c r="C856" s="15">
        <v>33786</v>
      </c>
      <c r="D856" s="14" t="s">
        <v>995</v>
      </c>
      <c r="E856" s="14" t="s">
        <v>487</v>
      </c>
      <c r="F856" s="14" t="s">
        <v>995</v>
      </c>
      <c r="G856" s="28">
        <v>164787</v>
      </c>
      <c r="H856" s="28">
        <v>-95421.25</v>
      </c>
      <c r="I856" s="28">
        <v>69365.75</v>
      </c>
      <c r="J856" s="14" t="s">
        <v>24</v>
      </c>
    </row>
    <row r="857" spans="1:10" hidden="1" outlineLevel="4" x14ac:dyDescent="0.25">
      <c r="A857" s="41">
        <v>1004772</v>
      </c>
      <c r="B857" s="14" t="s">
        <v>22</v>
      </c>
      <c r="C857" s="15">
        <v>33786</v>
      </c>
      <c r="D857" s="14" t="s">
        <v>996</v>
      </c>
      <c r="E857" s="14" t="s">
        <v>997</v>
      </c>
      <c r="F857" s="14" t="s">
        <v>996</v>
      </c>
      <c r="G857" s="28">
        <v>432597</v>
      </c>
      <c r="H857" s="28">
        <v>-250498.89</v>
      </c>
      <c r="I857" s="28">
        <v>182098.11</v>
      </c>
      <c r="J857" s="14" t="s">
        <v>24</v>
      </c>
    </row>
    <row r="858" spans="1:10" hidden="1" outlineLevel="4" x14ac:dyDescent="0.25">
      <c r="A858" s="41">
        <v>1004979</v>
      </c>
      <c r="B858" s="14" t="s">
        <v>22</v>
      </c>
      <c r="C858" s="15">
        <v>34151</v>
      </c>
      <c r="D858" s="14" t="s">
        <v>998</v>
      </c>
      <c r="E858" s="14" t="s">
        <v>339</v>
      </c>
      <c r="F858" s="14" t="s">
        <v>998</v>
      </c>
      <c r="G858" s="28">
        <v>162</v>
      </c>
      <c r="H858" s="28">
        <v>-90.88</v>
      </c>
      <c r="I858" s="28">
        <v>71.12</v>
      </c>
      <c r="J858" s="14" t="s">
        <v>24</v>
      </c>
    </row>
    <row r="859" spans="1:10" hidden="1" outlineLevel="4" x14ac:dyDescent="0.25">
      <c r="A859" s="41">
        <v>1004984</v>
      </c>
      <c r="B859" s="14" t="s">
        <v>22</v>
      </c>
      <c r="C859" s="15">
        <v>34151</v>
      </c>
      <c r="D859" s="14" t="s">
        <v>999</v>
      </c>
      <c r="E859" s="14" t="s">
        <v>839</v>
      </c>
      <c r="F859" s="14" t="s">
        <v>999</v>
      </c>
      <c r="G859" s="28">
        <v>1386</v>
      </c>
      <c r="H859" s="28">
        <v>-777.47</v>
      </c>
      <c r="I859" s="28">
        <v>608.53</v>
      </c>
      <c r="J859" s="14" t="s">
        <v>24</v>
      </c>
    </row>
    <row r="860" spans="1:10" outlineLevel="4" x14ac:dyDescent="0.25">
      <c r="A860" s="47">
        <v>1004985</v>
      </c>
      <c r="B860" s="48" t="s">
        <v>22</v>
      </c>
      <c r="C860" s="49">
        <v>34151</v>
      </c>
      <c r="D860" s="48" t="s">
        <v>1000</v>
      </c>
      <c r="E860" s="48" t="s">
        <v>291</v>
      </c>
      <c r="F860" s="48" t="s">
        <v>1000</v>
      </c>
      <c r="G860" s="57">
        <v>3355</v>
      </c>
      <c r="H860" s="57">
        <v>-1881.9</v>
      </c>
      <c r="I860" s="57">
        <v>1473.1</v>
      </c>
      <c r="J860" s="48" t="s">
        <v>24</v>
      </c>
    </row>
    <row r="861" spans="1:10" hidden="1" outlineLevel="4" x14ac:dyDescent="0.25">
      <c r="A861" s="41">
        <v>1004986</v>
      </c>
      <c r="B861" s="14" t="s">
        <v>22</v>
      </c>
      <c r="C861" s="15">
        <v>34151</v>
      </c>
      <c r="D861" s="14" t="s">
        <v>1001</v>
      </c>
      <c r="E861" s="14" t="s">
        <v>288</v>
      </c>
      <c r="F861" s="14" t="s">
        <v>1001</v>
      </c>
      <c r="G861" s="28">
        <v>4034</v>
      </c>
      <c r="H861" s="28">
        <v>-2262.7800000000002</v>
      </c>
      <c r="I861" s="28">
        <v>1771.22</v>
      </c>
      <c r="J861" s="14" t="s">
        <v>24</v>
      </c>
    </row>
    <row r="862" spans="1:10" hidden="1" outlineLevel="4" x14ac:dyDescent="0.25">
      <c r="A862" s="41">
        <v>1004988</v>
      </c>
      <c r="B862" s="14" t="s">
        <v>22</v>
      </c>
      <c r="C862" s="15">
        <v>34151</v>
      </c>
      <c r="D862" s="14" t="s">
        <v>1002</v>
      </c>
      <c r="E862" s="14" t="s">
        <v>364</v>
      </c>
      <c r="F862" s="14" t="s">
        <v>1002</v>
      </c>
      <c r="G862" s="28">
        <v>5000</v>
      </c>
      <c r="H862" s="28">
        <v>-2804.63</v>
      </c>
      <c r="I862" s="28">
        <v>2195.37</v>
      </c>
      <c r="J862" s="14" t="s">
        <v>24</v>
      </c>
    </row>
    <row r="863" spans="1:10" hidden="1" outlineLevel="4" x14ac:dyDescent="0.25">
      <c r="A863" s="41">
        <v>1004989</v>
      </c>
      <c r="B863" s="14" t="s">
        <v>22</v>
      </c>
      <c r="C863" s="15">
        <v>34151</v>
      </c>
      <c r="D863" s="14" t="s">
        <v>1001</v>
      </c>
      <c r="E863" s="14" t="s">
        <v>327</v>
      </c>
      <c r="F863" s="14" t="s">
        <v>1001</v>
      </c>
      <c r="G863" s="28">
        <v>5088</v>
      </c>
      <c r="H863" s="28">
        <v>-2853.99</v>
      </c>
      <c r="I863" s="28">
        <v>2234.0100000000002</v>
      </c>
      <c r="J863" s="14" t="s">
        <v>24</v>
      </c>
    </row>
    <row r="864" spans="1:10" hidden="1" outlineLevel="4" x14ac:dyDescent="0.25">
      <c r="A864" s="41">
        <v>1004992</v>
      </c>
      <c r="B864" s="14" t="s">
        <v>22</v>
      </c>
      <c r="C864" s="15">
        <v>34151</v>
      </c>
      <c r="D864" s="14" t="s">
        <v>999</v>
      </c>
      <c r="E864" s="14" t="s">
        <v>327</v>
      </c>
      <c r="F864" s="14" t="s">
        <v>999</v>
      </c>
      <c r="G864" s="28">
        <v>6920</v>
      </c>
      <c r="H864" s="28">
        <v>-3881.57</v>
      </c>
      <c r="I864" s="28">
        <v>3038.43</v>
      </c>
      <c r="J864" s="14" t="s">
        <v>24</v>
      </c>
    </row>
    <row r="865" spans="1:10" hidden="1" outlineLevel="4" x14ac:dyDescent="0.25">
      <c r="A865" s="41">
        <v>1004994</v>
      </c>
      <c r="B865" s="14" t="s">
        <v>22</v>
      </c>
      <c r="C865" s="15">
        <v>34151</v>
      </c>
      <c r="D865" s="14" t="s">
        <v>1003</v>
      </c>
      <c r="E865" s="14" t="s">
        <v>839</v>
      </c>
      <c r="F865" s="14" t="s">
        <v>1003</v>
      </c>
      <c r="G865" s="28">
        <v>7341</v>
      </c>
      <c r="H865" s="28">
        <v>-4117.78</v>
      </c>
      <c r="I865" s="28">
        <v>3223.22</v>
      </c>
      <c r="J865" s="14" t="s">
        <v>24</v>
      </c>
    </row>
    <row r="866" spans="1:10" hidden="1" outlineLevel="4" x14ac:dyDescent="0.25">
      <c r="A866" s="41">
        <v>1004996</v>
      </c>
      <c r="B866" s="14" t="s">
        <v>22</v>
      </c>
      <c r="C866" s="15">
        <v>34151</v>
      </c>
      <c r="D866" s="14" t="s">
        <v>1001</v>
      </c>
      <c r="E866" s="14" t="s">
        <v>414</v>
      </c>
      <c r="F866" s="14" t="s">
        <v>1001</v>
      </c>
      <c r="G866" s="28">
        <v>8476</v>
      </c>
      <c r="H866" s="28">
        <v>-4754.38</v>
      </c>
      <c r="I866" s="28">
        <v>3721.62</v>
      </c>
      <c r="J866" s="14" t="s">
        <v>24</v>
      </c>
    </row>
    <row r="867" spans="1:10" hidden="1" outlineLevel="4" x14ac:dyDescent="0.25">
      <c r="A867" s="41">
        <v>1004999</v>
      </c>
      <c r="B867" s="14" t="s">
        <v>22</v>
      </c>
      <c r="C867" s="15">
        <v>34151</v>
      </c>
      <c r="D867" s="14" t="s">
        <v>1004</v>
      </c>
      <c r="E867" s="14" t="s">
        <v>327</v>
      </c>
      <c r="F867" s="14" t="s">
        <v>1004</v>
      </c>
      <c r="G867" s="28">
        <v>11280</v>
      </c>
      <c r="H867" s="28">
        <v>-6327.26</v>
      </c>
      <c r="I867" s="28">
        <v>4952.74</v>
      </c>
      <c r="J867" s="14" t="s">
        <v>24</v>
      </c>
    </row>
    <row r="868" spans="1:10" hidden="1" outlineLevel="4" x14ac:dyDescent="0.25">
      <c r="A868" s="41">
        <v>1005003</v>
      </c>
      <c r="B868" s="14" t="s">
        <v>22</v>
      </c>
      <c r="C868" s="15">
        <v>34151</v>
      </c>
      <c r="D868" s="14" t="s">
        <v>999</v>
      </c>
      <c r="E868" s="14" t="s">
        <v>339</v>
      </c>
      <c r="F868" s="14" t="s">
        <v>999</v>
      </c>
      <c r="G868" s="28">
        <v>14705</v>
      </c>
      <c r="H868" s="28">
        <v>-8248.41</v>
      </c>
      <c r="I868" s="28">
        <v>6456.59</v>
      </c>
      <c r="J868" s="14" t="s">
        <v>24</v>
      </c>
    </row>
    <row r="869" spans="1:10" hidden="1" outlineLevel="4" x14ac:dyDescent="0.25">
      <c r="A869" s="41">
        <v>1005010</v>
      </c>
      <c r="B869" s="14" t="s">
        <v>22</v>
      </c>
      <c r="C869" s="15">
        <v>34151</v>
      </c>
      <c r="D869" s="14" t="s">
        <v>999</v>
      </c>
      <c r="E869" s="14" t="s">
        <v>364</v>
      </c>
      <c r="F869" s="14" t="s">
        <v>999</v>
      </c>
      <c r="G869" s="28">
        <v>20178</v>
      </c>
      <c r="H869" s="28">
        <v>-11318.35</v>
      </c>
      <c r="I869" s="28">
        <v>8859.65</v>
      </c>
      <c r="J869" s="14" t="s">
        <v>24</v>
      </c>
    </row>
    <row r="870" spans="1:10" hidden="1" outlineLevel="4" x14ac:dyDescent="0.25">
      <c r="A870" s="41">
        <v>1005023</v>
      </c>
      <c r="B870" s="14" t="s">
        <v>22</v>
      </c>
      <c r="C870" s="15">
        <v>34151</v>
      </c>
      <c r="D870" s="14" t="s">
        <v>1001</v>
      </c>
      <c r="E870" s="14" t="s">
        <v>364</v>
      </c>
      <c r="F870" s="14" t="s">
        <v>1001</v>
      </c>
      <c r="G870" s="28">
        <v>39181</v>
      </c>
      <c r="H870" s="28">
        <v>-21977.599999999999</v>
      </c>
      <c r="I870" s="28">
        <v>17203.400000000001</v>
      </c>
      <c r="J870" s="14" t="s">
        <v>24</v>
      </c>
    </row>
    <row r="871" spans="1:10" hidden="1" outlineLevel="4" x14ac:dyDescent="0.25">
      <c r="A871" s="41">
        <v>1005026</v>
      </c>
      <c r="B871" s="14" t="s">
        <v>22</v>
      </c>
      <c r="C871" s="15">
        <v>34151</v>
      </c>
      <c r="D871" s="14" t="s">
        <v>999</v>
      </c>
      <c r="E871" s="14" t="s">
        <v>316</v>
      </c>
      <c r="F871" s="14" t="s">
        <v>999</v>
      </c>
      <c r="G871" s="28">
        <v>52741</v>
      </c>
      <c r="H871" s="28">
        <v>-29583.8</v>
      </c>
      <c r="I871" s="28">
        <v>23157.200000000001</v>
      </c>
      <c r="J871" s="14" t="s">
        <v>24</v>
      </c>
    </row>
    <row r="872" spans="1:10" hidden="1" outlineLevel="4" x14ac:dyDescent="0.25">
      <c r="A872" s="41">
        <v>1005197</v>
      </c>
      <c r="B872" s="14" t="s">
        <v>22</v>
      </c>
      <c r="C872" s="15">
        <v>34516</v>
      </c>
      <c r="D872" s="14" t="s">
        <v>1005</v>
      </c>
      <c r="E872" s="14" t="s">
        <v>839</v>
      </c>
      <c r="F872" s="14" t="s">
        <v>1005</v>
      </c>
      <c r="G872" s="28">
        <v>1752</v>
      </c>
      <c r="H872" s="28">
        <v>-950.7</v>
      </c>
      <c r="I872" s="28">
        <v>801.3</v>
      </c>
      <c r="J872" s="14" t="s">
        <v>24</v>
      </c>
    </row>
    <row r="873" spans="1:10" hidden="1" outlineLevel="4" x14ac:dyDescent="0.25">
      <c r="A873" s="41">
        <v>1005199</v>
      </c>
      <c r="B873" s="14" t="s">
        <v>22</v>
      </c>
      <c r="C873" s="15">
        <v>34516</v>
      </c>
      <c r="D873" s="14" t="s">
        <v>1006</v>
      </c>
      <c r="E873" s="14" t="s">
        <v>327</v>
      </c>
      <c r="F873" s="14" t="s">
        <v>1006</v>
      </c>
      <c r="G873" s="28">
        <v>2296</v>
      </c>
      <c r="H873" s="28">
        <v>-1245.8800000000001</v>
      </c>
      <c r="I873" s="28">
        <v>1050.1199999999999</v>
      </c>
      <c r="J873" s="14" t="s">
        <v>24</v>
      </c>
    </row>
    <row r="874" spans="1:10" hidden="1" outlineLevel="4" x14ac:dyDescent="0.25">
      <c r="A874" s="41">
        <v>1005200</v>
      </c>
      <c r="B874" s="14" t="s">
        <v>22</v>
      </c>
      <c r="C874" s="15">
        <v>34516</v>
      </c>
      <c r="D874" s="14" t="s">
        <v>1007</v>
      </c>
      <c r="E874" s="14" t="s">
        <v>293</v>
      </c>
      <c r="F874" s="14" t="s">
        <v>1007</v>
      </c>
      <c r="G874" s="28">
        <v>2798</v>
      </c>
      <c r="H874" s="28">
        <v>-1518.24</v>
      </c>
      <c r="I874" s="28">
        <v>1279.76</v>
      </c>
      <c r="J874" s="14" t="s">
        <v>24</v>
      </c>
    </row>
    <row r="875" spans="1:10" hidden="1" outlineLevel="4" x14ac:dyDescent="0.25">
      <c r="A875" s="41">
        <v>1005201</v>
      </c>
      <c r="B875" s="14" t="s">
        <v>22</v>
      </c>
      <c r="C875" s="15">
        <v>34516</v>
      </c>
      <c r="D875" s="14" t="s">
        <v>1008</v>
      </c>
      <c r="E875" s="14" t="s">
        <v>339</v>
      </c>
      <c r="F875" s="14" t="s">
        <v>1008</v>
      </c>
      <c r="G875" s="28">
        <v>2923</v>
      </c>
      <c r="H875" s="28">
        <v>-1586.09</v>
      </c>
      <c r="I875" s="28">
        <v>1336.91</v>
      </c>
      <c r="J875" s="14" t="s">
        <v>24</v>
      </c>
    </row>
    <row r="876" spans="1:10" hidden="1" outlineLevel="4" x14ac:dyDescent="0.25">
      <c r="A876" s="41">
        <v>1005203</v>
      </c>
      <c r="B876" s="14" t="s">
        <v>22</v>
      </c>
      <c r="C876" s="15">
        <v>34516</v>
      </c>
      <c r="D876" s="14" t="s">
        <v>1009</v>
      </c>
      <c r="E876" s="14" t="s">
        <v>414</v>
      </c>
      <c r="F876" s="14" t="s">
        <v>1009</v>
      </c>
      <c r="G876" s="28">
        <v>5236</v>
      </c>
      <c r="H876" s="28">
        <v>-2841.2</v>
      </c>
      <c r="I876" s="28">
        <v>2394.8000000000002</v>
      </c>
      <c r="J876" s="14" t="s">
        <v>24</v>
      </c>
    </row>
    <row r="877" spans="1:10" hidden="1" outlineLevel="4" x14ac:dyDescent="0.25">
      <c r="A877" s="41">
        <v>1005206</v>
      </c>
      <c r="B877" s="14" t="s">
        <v>22</v>
      </c>
      <c r="C877" s="15">
        <v>34516</v>
      </c>
      <c r="D877" s="14" t="s">
        <v>1010</v>
      </c>
      <c r="E877" s="14" t="s">
        <v>316</v>
      </c>
      <c r="F877" s="14" t="s">
        <v>1010</v>
      </c>
      <c r="G877" s="28">
        <v>5951</v>
      </c>
      <c r="H877" s="28">
        <v>-3229.17</v>
      </c>
      <c r="I877" s="28">
        <v>2721.83</v>
      </c>
      <c r="J877" s="14" t="s">
        <v>24</v>
      </c>
    </row>
    <row r="878" spans="1:10" hidden="1" outlineLevel="4" x14ac:dyDescent="0.25">
      <c r="A878" s="41">
        <v>1005208</v>
      </c>
      <c r="B878" s="14" t="s">
        <v>22</v>
      </c>
      <c r="C878" s="15">
        <v>34516</v>
      </c>
      <c r="D878" s="14" t="s">
        <v>1011</v>
      </c>
      <c r="E878" s="14" t="s">
        <v>316</v>
      </c>
      <c r="F878" s="14" t="s">
        <v>1011</v>
      </c>
      <c r="G878" s="28">
        <v>6959</v>
      </c>
      <c r="H878" s="28">
        <v>-3776.09</v>
      </c>
      <c r="I878" s="28">
        <v>3182.91</v>
      </c>
      <c r="J878" s="14" t="s">
        <v>24</v>
      </c>
    </row>
    <row r="879" spans="1:10" outlineLevel="4" x14ac:dyDescent="0.25">
      <c r="A879" s="47">
        <v>1005210</v>
      </c>
      <c r="B879" s="48" t="s">
        <v>22</v>
      </c>
      <c r="C879" s="49">
        <v>34516</v>
      </c>
      <c r="D879" s="48" t="s">
        <v>1012</v>
      </c>
      <c r="E879" s="48" t="s">
        <v>291</v>
      </c>
      <c r="F879" s="48" t="s">
        <v>1012</v>
      </c>
      <c r="G879" s="57">
        <v>9604</v>
      </c>
      <c r="H879" s="57">
        <v>-5211.33</v>
      </c>
      <c r="I879" s="57">
        <v>4392.67</v>
      </c>
      <c r="J879" s="48" t="s">
        <v>24</v>
      </c>
    </row>
    <row r="880" spans="1:10" hidden="1" outlineLevel="4" x14ac:dyDescent="0.25">
      <c r="A880" s="41">
        <v>1005213</v>
      </c>
      <c r="B880" s="14" t="s">
        <v>22</v>
      </c>
      <c r="C880" s="15">
        <v>34516</v>
      </c>
      <c r="D880" s="14" t="s">
        <v>1013</v>
      </c>
      <c r="E880" s="14" t="s">
        <v>664</v>
      </c>
      <c r="F880" s="14" t="s">
        <v>1013</v>
      </c>
      <c r="G880" s="28">
        <v>13648</v>
      </c>
      <c r="H880" s="28">
        <v>-7405.7</v>
      </c>
      <c r="I880" s="28">
        <v>6242.3</v>
      </c>
      <c r="J880" s="14" t="s">
        <v>24</v>
      </c>
    </row>
    <row r="881" spans="1:10" hidden="1" outlineLevel="4" x14ac:dyDescent="0.25">
      <c r="A881" s="41">
        <v>1005214</v>
      </c>
      <c r="B881" s="14" t="s">
        <v>22</v>
      </c>
      <c r="C881" s="15">
        <v>34516</v>
      </c>
      <c r="D881" s="14" t="s">
        <v>1011</v>
      </c>
      <c r="E881" s="14" t="s">
        <v>364</v>
      </c>
      <c r="F881" s="14" t="s">
        <v>1011</v>
      </c>
      <c r="G881" s="28">
        <v>15049</v>
      </c>
      <c r="H881" s="28">
        <v>-8165.92</v>
      </c>
      <c r="I881" s="28">
        <v>6883.08</v>
      </c>
      <c r="J881" s="14" t="s">
        <v>24</v>
      </c>
    </row>
    <row r="882" spans="1:10" hidden="1" outlineLevel="4" x14ac:dyDescent="0.25">
      <c r="A882" s="41">
        <v>1005215</v>
      </c>
      <c r="B882" s="14" t="s">
        <v>22</v>
      </c>
      <c r="C882" s="15">
        <v>34516</v>
      </c>
      <c r="D882" s="14" t="s">
        <v>1014</v>
      </c>
      <c r="E882" s="14" t="s">
        <v>316</v>
      </c>
      <c r="F882" s="14" t="s">
        <v>1014</v>
      </c>
      <c r="G882" s="28">
        <v>16220</v>
      </c>
      <c r="H882" s="28">
        <v>-8801.32</v>
      </c>
      <c r="I882" s="28">
        <v>7418.68</v>
      </c>
      <c r="J882" s="14" t="s">
        <v>24</v>
      </c>
    </row>
    <row r="883" spans="1:10" hidden="1" outlineLevel="4" x14ac:dyDescent="0.25">
      <c r="A883" s="41">
        <v>1005216</v>
      </c>
      <c r="B883" s="14" t="s">
        <v>22</v>
      </c>
      <c r="C883" s="15">
        <v>34516</v>
      </c>
      <c r="D883" s="14" t="s">
        <v>1011</v>
      </c>
      <c r="E883" s="14" t="s">
        <v>414</v>
      </c>
      <c r="F883" s="14" t="s">
        <v>1011</v>
      </c>
      <c r="G883" s="28">
        <v>17424</v>
      </c>
      <c r="H883" s="28">
        <v>-9454.69</v>
      </c>
      <c r="I883" s="28">
        <v>7969.31</v>
      </c>
      <c r="J883" s="14" t="s">
        <v>24</v>
      </c>
    </row>
    <row r="884" spans="1:10" hidden="1" outlineLevel="4" x14ac:dyDescent="0.25">
      <c r="A884" s="41">
        <v>1005218</v>
      </c>
      <c r="B884" s="14" t="s">
        <v>22</v>
      </c>
      <c r="C884" s="15">
        <v>34516</v>
      </c>
      <c r="D884" s="14" t="s">
        <v>1015</v>
      </c>
      <c r="E884" s="14" t="s">
        <v>286</v>
      </c>
      <c r="F884" s="14" t="s">
        <v>1015</v>
      </c>
      <c r="G884" s="28">
        <v>24397</v>
      </c>
      <c r="H884" s="28">
        <v>-13238.41</v>
      </c>
      <c r="I884" s="28">
        <v>11158.59</v>
      </c>
      <c r="J884" s="14" t="s">
        <v>24</v>
      </c>
    </row>
    <row r="885" spans="1:10" hidden="1" outlineLevel="4" x14ac:dyDescent="0.25">
      <c r="A885" s="41">
        <v>1005219</v>
      </c>
      <c r="B885" s="14" t="s">
        <v>22</v>
      </c>
      <c r="C885" s="15">
        <v>34516</v>
      </c>
      <c r="D885" s="14" t="s">
        <v>1016</v>
      </c>
      <c r="E885" s="14" t="s">
        <v>280</v>
      </c>
      <c r="F885" s="14" t="s">
        <v>1016</v>
      </c>
      <c r="G885" s="28">
        <v>26195</v>
      </c>
      <c r="H885" s="28">
        <v>-14214.03</v>
      </c>
      <c r="I885" s="28">
        <v>11980.97</v>
      </c>
      <c r="J885" s="14" t="s">
        <v>24</v>
      </c>
    </row>
    <row r="886" spans="1:10" hidden="1" outlineLevel="4" x14ac:dyDescent="0.25">
      <c r="A886" s="41">
        <v>1005220</v>
      </c>
      <c r="B886" s="14" t="s">
        <v>22</v>
      </c>
      <c r="C886" s="15">
        <v>34516</v>
      </c>
      <c r="D886" s="14" t="s">
        <v>1017</v>
      </c>
      <c r="E886" s="14" t="s">
        <v>288</v>
      </c>
      <c r="F886" s="14" t="s">
        <v>1017</v>
      </c>
      <c r="G886" s="28">
        <v>29383</v>
      </c>
      <c r="H886" s="28">
        <v>-15943.89</v>
      </c>
      <c r="I886" s="28">
        <v>13439.11</v>
      </c>
      <c r="J886" s="14" t="s">
        <v>24</v>
      </c>
    </row>
    <row r="887" spans="1:10" hidden="1" outlineLevel="4" x14ac:dyDescent="0.25">
      <c r="A887" s="41">
        <v>1005221</v>
      </c>
      <c r="B887" s="14" t="s">
        <v>22</v>
      </c>
      <c r="C887" s="15">
        <v>34516</v>
      </c>
      <c r="D887" s="14" t="s">
        <v>1011</v>
      </c>
      <c r="E887" s="14" t="s">
        <v>280</v>
      </c>
      <c r="F887" s="14" t="s">
        <v>1011</v>
      </c>
      <c r="G887" s="28">
        <v>32768</v>
      </c>
      <c r="H887" s="28">
        <v>-17780.7</v>
      </c>
      <c r="I887" s="28">
        <v>14987.3</v>
      </c>
      <c r="J887" s="14" t="s">
        <v>24</v>
      </c>
    </row>
    <row r="888" spans="1:10" hidden="1" outlineLevel="4" x14ac:dyDescent="0.25">
      <c r="A888" s="41">
        <v>1005412</v>
      </c>
      <c r="B888" s="14" t="s">
        <v>22</v>
      </c>
      <c r="C888" s="15">
        <v>34881</v>
      </c>
      <c r="D888" s="14" t="s">
        <v>1018</v>
      </c>
      <c r="E888" s="14" t="s">
        <v>293</v>
      </c>
      <c r="F888" s="14" t="s">
        <v>1018</v>
      </c>
      <c r="G888" s="28">
        <v>1260</v>
      </c>
      <c r="H888" s="28">
        <v>-660.42</v>
      </c>
      <c r="I888" s="28">
        <v>599.58000000000004</v>
      </c>
      <c r="J888" s="14" t="s">
        <v>24</v>
      </c>
    </row>
    <row r="889" spans="1:10" hidden="1" outlineLevel="4" x14ac:dyDescent="0.25">
      <c r="A889" s="41">
        <v>1005413</v>
      </c>
      <c r="B889" s="14" t="s">
        <v>22</v>
      </c>
      <c r="C889" s="15">
        <v>34881</v>
      </c>
      <c r="D889" s="14" t="s">
        <v>1019</v>
      </c>
      <c r="E889" s="14" t="s">
        <v>293</v>
      </c>
      <c r="F889" s="14" t="s">
        <v>1019</v>
      </c>
      <c r="G889" s="28">
        <v>24058</v>
      </c>
      <c r="H889" s="28">
        <v>-12610.03</v>
      </c>
      <c r="I889" s="28">
        <v>11447.97</v>
      </c>
      <c r="J889" s="14" t="s">
        <v>24</v>
      </c>
    </row>
    <row r="890" spans="1:10" hidden="1" outlineLevel="4" x14ac:dyDescent="0.25">
      <c r="A890" s="41">
        <v>1005414</v>
      </c>
      <c r="B890" s="14" t="s">
        <v>22</v>
      </c>
      <c r="C890" s="15">
        <v>34881</v>
      </c>
      <c r="D890" s="14" t="s">
        <v>1020</v>
      </c>
      <c r="E890" s="14" t="s">
        <v>280</v>
      </c>
      <c r="F890" s="14" t="s">
        <v>1020</v>
      </c>
      <c r="G890" s="28">
        <v>5287</v>
      </c>
      <c r="H890" s="28">
        <v>-2771.17</v>
      </c>
      <c r="I890" s="28">
        <v>2515.83</v>
      </c>
      <c r="J890" s="14" t="s">
        <v>24</v>
      </c>
    </row>
    <row r="891" spans="1:10" hidden="1" outlineLevel="4" x14ac:dyDescent="0.25">
      <c r="A891" s="41">
        <v>1005415</v>
      </c>
      <c r="B891" s="14" t="s">
        <v>22</v>
      </c>
      <c r="C891" s="15">
        <v>34881</v>
      </c>
      <c r="D891" s="14" t="s">
        <v>1021</v>
      </c>
      <c r="E891" s="14" t="s">
        <v>280</v>
      </c>
      <c r="F891" s="14" t="s">
        <v>1021</v>
      </c>
      <c r="G891" s="28">
        <v>69184</v>
      </c>
      <c r="H891" s="28">
        <v>-36262.800000000003</v>
      </c>
      <c r="I891" s="28">
        <v>32921.199999999997</v>
      </c>
      <c r="J891" s="14" t="s">
        <v>24</v>
      </c>
    </row>
    <row r="892" spans="1:10" hidden="1" outlineLevel="4" x14ac:dyDescent="0.25">
      <c r="A892" s="41">
        <v>1005416</v>
      </c>
      <c r="B892" s="14" t="s">
        <v>22</v>
      </c>
      <c r="C892" s="15">
        <v>34881</v>
      </c>
      <c r="D892" s="14" t="s">
        <v>1022</v>
      </c>
      <c r="E892" s="14" t="s">
        <v>280</v>
      </c>
      <c r="F892" s="14" t="s">
        <v>1022</v>
      </c>
      <c r="G892" s="28">
        <v>99761</v>
      </c>
      <c r="H892" s="28">
        <v>-52289.73</v>
      </c>
      <c r="I892" s="28">
        <v>47471.27</v>
      </c>
      <c r="J892" s="14" t="s">
        <v>24</v>
      </c>
    </row>
    <row r="893" spans="1:10" hidden="1" outlineLevel="4" x14ac:dyDescent="0.25">
      <c r="A893" s="41">
        <v>1005417</v>
      </c>
      <c r="B893" s="14" t="s">
        <v>22</v>
      </c>
      <c r="C893" s="15">
        <v>34881</v>
      </c>
      <c r="D893" s="14" t="s">
        <v>1023</v>
      </c>
      <c r="E893" s="14" t="s">
        <v>316</v>
      </c>
      <c r="F893" s="14" t="s">
        <v>1023</v>
      </c>
      <c r="G893" s="28">
        <v>1970</v>
      </c>
      <c r="H893" s="28">
        <v>-1032.55</v>
      </c>
      <c r="I893" s="28">
        <v>937.45</v>
      </c>
      <c r="J893" s="14" t="s">
        <v>24</v>
      </c>
    </row>
    <row r="894" spans="1:10" hidden="1" outlineLevel="4" x14ac:dyDescent="0.25">
      <c r="A894" s="41">
        <v>1005418</v>
      </c>
      <c r="B894" s="14" t="s">
        <v>22</v>
      </c>
      <c r="C894" s="15">
        <v>34881</v>
      </c>
      <c r="D894" s="14" t="s">
        <v>1020</v>
      </c>
      <c r="E894" s="14" t="s">
        <v>316</v>
      </c>
      <c r="F894" s="14" t="s">
        <v>1020</v>
      </c>
      <c r="G894" s="28">
        <v>5287</v>
      </c>
      <c r="H894" s="28">
        <v>-2771.17</v>
      </c>
      <c r="I894" s="28">
        <v>2515.83</v>
      </c>
      <c r="J894" s="14" t="s">
        <v>24</v>
      </c>
    </row>
    <row r="895" spans="1:10" hidden="1" outlineLevel="4" x14ac:dyDescent="0.25">
      <c r="A895" s="41">
        <v>1005419</v>
      </c>
      <c r="B895" s="14" t="s">
        <v>22</v>
      </c>
      <c r="C895" s="15">
        <v>34881</v>
      </c>
      <c r="D895" s="14" t="s">
        <v>1024</v>
      </c>
      <c r="E895" s="14" t="s">
        <v>316</v>
      </c>
      <c r="F895" s="14" t="s">
        <v>1024</v>
      </c>
      <c r="G895" s="28">
        <v>42239</v>
      </c>
      <c r="H895" s="28">
        <v>-22139.57</v>
      </c>
      <c r="I895" s="28">
        <v>20099.43</v>
      </c>
      <c r="J895" s="14" t="s">
        <v>24</v>
      </c>
    </row>
    <row r="896" spans="1:10" hidden="1" outlineLevel="4" x14ac:dyDescent="0.25">
      <c r="A896" s="41">
        <v>1005423</v>
      </c>
      <c r="B896" s="14" t="s">
        <v>22</v>
      </c>
      <c r="C896" s="15">
        <v>34881</v>
      </c>
      <c r="D896" s="14" t="s">
        <v>1025</v>
      </c>
      <c r="E896" s="14" t="s">
        <v>364</v>
      </c>
      <c r="F896" s="14" t="s">
        <v>1025</v>
      </c>
      <c r="G896" s="28">
        <v>-19594</v>
      </c>
      <c r="H896" s="28">
        <v>10270.200000000001</v>
      </c>
      <c r="I896" s="28">
        <v>-9323.7999999999993</v>
      </c>
      <c r="J896" s="14" t="s">
        <v>24</v>
      </c>
    </row>
    <row r="897" spans="1:10" hidden="1" outlineLevel="4" x14ac:dyDescent="0.25">
      <c r="A897" s="41">
        <v>1005424</v>
      </c>
      <c r="B897" s="14" t="s">
        <v>22</v>
      </c>
      <c r="C897" s="15">
        <v>34881</v>
      </c>
      <c r="D897" s="14" t="s">
        <v>1026</v>
      </c>
      <c r="E897" s="14" t="s">
        <v>364</v>
      </c>
      <c r="F897" s="14" t="s">
        <v>1026</v>
      </c>
      <c r="G897" s="28">
        <v>1990</v>
      </c>
      <c r="H897" s="28">
        <v>-1043.07</v>
      </c>
      <c r="I897" s="28">
        <v>946.93</v>
      </c>
      <c r="J897" s="14" t="s">
        <v>24</v>
      </c>
    </row>
    <row r="898" spans="1:10" hidden="1" outlineLevel="4" x14ac:dyDescent="0.25">
      <c r="A898" s="41">
        <v>1005425</v>
      </c>
      <c r="B898" s="14" t="s">
        <v>22</v>
      </c>
      <c r="C898" s="15">
        <v>34881</v>
      </c>
      <c r="D898" s="14" t="s">
        <v>1027</v>
      </c>
      <c r="E898" s="14" t="s">
        <v>364</v>
      </c>
      <c r="F898" s="14" t="s">
        <v>1027</v>
      </c>
      <c r="G898" s="28">
        <v>4075</v>
      </c>
      <c r="H898" s="28">
        <v>-2135.9699999999998</v>
      </c>
      <c r="I898" s="28">
        <v>1939.03</v>
      </c>
      <c r="J898" s="14" t="s">
        <v>24</v>
      </c>
    </row>
    <row r="899" spans="1:10" hidden="1" outlineLevel="4" x14ac:dyDescent="0.25">
      <c r="A899" s="41">
        <v>1005426</v>
      </c>
      <c r="B899" s="14" t="s">
        <v>22</v>
      </c>
      <c r="C899" s="15">
        <v>34881</v>
      </c>
      <c r="D899" s="14" t="s">
        <v>1020</v>
      </c>
      <c r="E899" s="14" t="s">
        <v>364</v>
      </c>
      <c r="F899" s="14" t="s">
        <v>1020</v>
      </c>
      <c r="G899" s="28">
        <v>5287</v>
      </c>
      <c r="H899" s="28">
        <v>-2771.17</v>
      </c>
      <c r="I899" s="28">
        <v>2515.83</v>
      </c>
      <c r="J899" s="14" t="s">
        <v>24</v>
      </c>
    </row>
    <row r="900" spans="1:10" hidden="1" outlineLevel="4" x14ac:dyDescent="0.25">
      <c r="A900" s="41">
        <v>1005427</v>
      </c>
      <c r="B900" s="14" t="s">
        <v>22</v>
      </c>
      <c r="C900" s="15">
        <v>34881</v>
      </c>
      <c r="D900" s="14" t="s">
        <v>1028</v>
      </c>
      <c r="E900" s="14" t="s">
        <v>364</v>
      </c>
      <c r="F900" s="14" t="s">
        <v>1028</v>
      </c>
      <c r="G900" s="28">
        <v>6081</v>
      </c>
      <c r="H900" s="28">
        <v>-3187.33</v>
      </c>
      <c r="I900" s="28">
        <v>2893.67</v>
      </c>
      <c r="J900" s="14" t="s">
        <v>24</v>
      </c>
    </row>
    <row r="901" spans="1:10" hidden="1" outlineLevel="4" x14ac:dyDescent="0.25">
      <c r="A901" s="41">
        <v>1005428</v>
      </c>
      <c r="B901" s="14" t="s">
        <v>22</v>
      </c>
      <c r="C901" s="15">
        <v>34881</v>
      </c>
      <c r="D901" s="14" t="s">
        <v>1029</v>
      </c>
      <c r="E901" s="14" t="s">
        <v>364</v>
      </c>
      <c r="F901" s="14" t="s">
        <v>1029</v>
      </c>
      <c r="G901" s="28">
        <v>7168</v>
      </c>
      <c r="H901" s="28">
        <v>-3757.11</v>
      </c>
      <c r="I901" s="28">
        <v>3410.89</v>
      </c>
      <c r="J901" s="14" t="s">
        <v>24</v>
      </c>
    </row>
    <row r="902" spans="1:10" hidden="1" outlineLevel="4" x14ac:dyDescent="0.25">
      <c r="A902" s="41">
        <v>1005429</v>
      </c>
      <c r="B902" s="14" t="s">
        <v>22</v>
      </c>
      <c r="C902" s="15">
        <v>34881</v>
      </c>
      <c r="D902" s="14" t="s">
        <v>1030</v>
      </c>
      <c r="E902" s="14" t="s">
        <v>364</v>
      </c>
      <c r="F902" s="14" t="s">
        <v>1030</v>
      </c>
      <c r="G902" s="28">
        <v>32805</v>
      </c>
      <c r="H902" s="28">
        <v>-17194.740000000002</v>
      </c>
      <c r="I902" s="28">
        <v>15610.26</v>
      </c>
      <c r="J902" s="14" t="s">
        <v>24</v>
      </c>
    </row>
    <row r="903" spans="1:10" hidden="1" outlineLevel="4" x14ac:dyDescent="0.25">
      <c r="A903" s="41">
        <v>1005430</v>
      </c>
      <c r="B903" s="14" t="s">
        <v>22</v>
      </c>
      <c r="C903" s="15">
        <v>34881</v>
      </c>
      <c r="D903" s="14" t="s">
        <v>1031</v>
      </c>
      <c r="E903" s="14" t="s">
        <v>364</v>
      </c>
      <c r="F903" s="14" t="s">
        <v>1031</v>
      </c>
      <c r="G903" s="28">
        <v>39250</v>
      </c>
      <c r="H903" s="28">
        <v>-20572.89</v>
      </c>
      <c r="I903" s="28">
        <v>18677.11</v>
      </c>
      <c r="J903" s="14" t="s">
        <v>24</v>
      </c>
    </row>
    <row r="904" spans="1:10" hidden="1" outlineLevel="4" x14ac:dyDescent="0.25">
      <c r="A904" s="41">
        <v>1005431</v>
      </c>
      <c r="B904" s="14" t="s">
        <v>22</v>
      </c>
      <c r="C904" s="15">
        <v>34881</v>
      </c>
      <c r="D904" s="14" t="s">
        <v>1021</v>
      </c>
      <c r="E904" s="14" t="s">
        <v>364</v>
      </c>
      <c r="F904" s="14" t="s">
        <v>1021</v>
      </c>
      <c r="G904" s="28">
        <v>61485</v>
      </c>
      <c r="H904" s="28">
        <v>-32227.38</v>
      </c>
      <c r="I904" s="28">
        <v>29257.62</v>
      </c>
      <c r="J904" s="14" t="s">
        <v>24</v>
      </c>
    </row>
    <row r="905" spans="1:10" hidden="1" outlineLevel="4" x14ac:dyDescent="0.25">
      <c r="A905" s="41">
        <v>1005438</v>
      </c>
      <c r="B905" s="14" t="s">
        <v>22</v>
      </c>
      <c r="C905" s="15">
        <v>34881</v>
      </c>
      <c r="D905" s="14" t="s">
        <v>1032</v>
      </c>
      <c r="E905" s="14" t="s">
        <v>327</v>
      </c>
      <c r="F905" s="14" t="s">
        <v>1032</v>
      </c>
      <c r="G905" s="28">
        <v>12056</v>
      </c>
      <c r="H905" s="28">
        <v>-6319.15</v>
      </c>
      <c r="I905" s="28">
        <v>5736.85</v>
      </c>
      <c r="J905" s="14" t="s">
        <v>24</v>
      </c>
    </row>
    <row r="906" spans="1:10" outlineLevel="4" x14ac:dyDescent="0.25">
      <c r="A906" s="47">
        <v>1005439</v>
      </c>
      <c r="B906" s="48" t="s">
        <v>22</v>
      </c>
      <c r="C906" s="49">
        <v>34881</v>
      </c>
      <c r="D906" s="48" t="s">
        <v>1033</v>
      </c>
      <c r="E906" s="48" t="s">
        <v>291</v>
      </c>
      <c r="F906" s="48" t="s">
        <v>1033</v>
      </c>
      <c r="G906" s="57">
        <v>1375</v>
      </c>
      <c r="H906" s="57">
        <v>-720.76</v>
      </c>
      <c r="I906" s="57">
        <v>654.24</v>
      </c>
      <c r="J906" s="48" t="s">
        <v>24</v>
      </c>
    </row>
    <row r="907" spans="1:10" outlineLevel="4" x14ac:dyDescent="0.25">
      <c r="A907" s="47">
        <v>1005440</v>
      </c>
      <c r="B907" s="48" t="s">
        <v>22</v>
      </c>
      <c r="C907" s="49">
        <v>34881</v>
      </c>
      <c r="D907" s="48" t="s">
        <v>140</v>
      </c>
      <c r="E907" s="48" t="s">
        <v>291</v>
      </c>
      <c r="F907" s="48" t="s">
        <v>140</v>
      </c>
      <c r="G907" s="57">
        <v>1890</v>
      </c>
      <c r="H907" s="57">
        <v>-990.67</v>
      </c>
      <c r="I907" s="57">
        <v>899.33</v>
      </c>
      <c r="J907" s="48" t="s">
        <v>24</v>
      </c>
    </row>
    <row r="908" spans="1:10" outlineLevel="4" x14ac:dyDescent="0.25">
      <c r="A908" s="47">
        <v>1005441</v>
      </c>
      <c r="B908" s="48" t="s">
        <v>22</v>
      </c>
      <c r="C908" s="49">
        <v>34881</v>
      </c>
      <c r="D908" s="48" t="s">
        <v>1034</v>
      </c>
      <c r="E908" s="48" t="s">
        <v>291</v>
      </c>
      <c r="F908" s="48" t="s">
        <v>1034</v>
      </c>
      <c r="G908" s="57">
        <v>5114</v>
      </c>
      <c r="H908" s="57">
        <v>-2680.47</v>
      </c>
      <c r="I908" s="57">
        <v>2433.5300000000002</v>
      </c>
      <c r="J908" s="48" t="s">
        <v>24</v>
      </c>
    </row>
    <row r="909" spans="1:10" hidden="1" outlineLevel="4" x14ac:dyDescent="0.25">
      <c r="A909" s="41">
        <v>1005442</v>
      </c>
      <c r="B909" s="14" t="s">
        <v>22</v>
      </c>
      <c r="C909" s="15">
        <v>34881</v>
      </c>
      <c r="D909" s="14" t="s">
        <v>1035</v>
      </c>
      <c r="E909" s="14" t="s">
        <v>414</v>
      </c>
      <c r="F909" s="14" t="s">
        <v>1035</v>
      </c>
      <c r="G909" s="28">
        <v>7100</v>
      </c>
      <c r="H909" s="28">
        <v>-3721.47</v>
      </c>
      <c r="I909" s="28">
        <v>3378.53</v>
      </c>
      <c r="J909" s="14" t="s">
        <v>24</v>
      </c>
    </row>
    <row r="910" spans="1:10" hidden="1" outlineLevel="4" x14ac:dyDescent="0.25">
      <c r="A910" s="41">
        <v>1005447</v>
      </c>
      <c r="B910" s="14" t="s">
        <v>22</v>
      </c>
      <c r="C910" s="15">
        <v>34881</v>
      </c>
      <c r="D910" s="14" t="s">
        <v>1036</v>
      </c>
      <c r="E910" s="14" t="s">
        <v>664</v>
      </c>
      <c r="F910" s="14" t="s">
        <v>1036</v>
      </c>
      <c r="G910" s="28">
        <v>8071</v>
      </c>
      <c r="H910" s="28">
        <v>-4230.3999999999996</v>
      </c>
      <c r="I910" s="28">
        <v>3840.6</v>
      </c>
      <c r="J910" s="14" t="s">
        <v>24</v>
      </c>
    </row>
    <row r="911" spans="1:10" hidden="1" outlineLevel="4" x14ac:dyDescent="0.25">
      <c r="A911" s="41">
        <v>1005448</v>
      </c>
      <c r="B911" s="14" t="s">
        <v>22</v>
      </c>
      <c r="C911" s="15">
        <v>34881</v>
      </c>
      <c r="D911" s="14" t="s">
        <v>1037</v>
      </c>
      <c r="E911" s="14" t="s">
        <v>664</v>
      </c>
      <c r="F911" s="14" t="s">
        <v>1037</v>
      </c>
      <c r="G911" s="28">
        <v>16166</v>
      </c>
      <c r="H911" s="28">
        <v>-8473.41</v>
      </c>
      <c r="I911" s="28">
        <v>7692.59</v>
      </c>
      <c r="J911" s="14" t="s">
        <v>24</v>
      </c>
    </row>
    <row r="912" spans="1:10" hidden="1" outlineLevel="4" x14ac:dyDescent="0.25">
      <c r="A912" s="41">
        <v>1005495</v>
      </c>
      <c r="B912" s="14" t="s">
        <v>22</v>
      </c>
      <c r="C912" s="15">
        <v>34881</v>
      </c>
      <c r="D912" s="14" t="s">
        <v>1038</v>
      </c>
      <c r="E912" s="14" t="s">
        <v>293</v>
      </c>
      <c r="F912" s="14" t="s">
        <v>1038</v>
      </c>
      <c r="G912" s="28">
        <v>3535</v>
      </c>
      <c r="H912" s="28">
        <v>-1852.89</v>
      </c>
      <c r="I912" s="28">
        <v>1682.11</v>
      </c>
      <c r="J912" s="14" t="s">
        <v>24</v>
      </c>
    </row>
    <row r="913" spans="1:10" hidden="1" outlineLevel="4" x14ac:dyDescent="0.25">
      <c r="A913" s="41">
        <v>1005496</v>
      </c>
      <c r="B913" s="14" t="s">
        <v>22</v>
      </c>
      <c r="C913" s="15">
        <v>34881</v>
      </c>
      <c r="D913" s="14" t="s">
        <v>1039</v>
      </c>
      <c r="E913" s="14" t="s">
        <v>280</v>
      </c>
      <c r="F913" s="14" t="s">
        <v>1039</v>
      </c>
      <c r="G913" s="28">
        <v>600</v>
      </c>
      <c r="H913" s="28">
        <v>-314.49</v>
      </c>
      <c r="I913" s="28">
        <v>285.51</v>
      </c>
      <c r="J913" s="14" t="s">
        <v>24</v>
      </c>
    </row>
    <row r="914" spans="1:10" hidden="1" outlineLevel="4" x14ac:dyDescent="0.25">
      <c r="A914" s="41">
        <v>1005667</v>
      </c>
      <c r="B914" s="14" t="s">
        <v>22</v>
      </c>
      <c r="C914" s="15">
        <v>35247</v>
      </c>
      <c r="D914" s="14" t="s">
        <v>1040</v>
      </c>
      <c r="E914" s="14" t="s">
        <v>280</v>
      </c>
      <c r="F914" s="14" t="s">
        <v>1040</v>
      </c>
      <c r="G914" s="28">
        <v>249</v>
      </c>
      <c r="H914" s="28">
        <v>-125.86</v>
      </c>
      <c r="I914" s="28">
        <v>123.14</v>
      </c>
      <c r="J914" s="14" t="s">
        <v>24</v>
      </c>
    </row>
    <row r="915" spans="1:10" hidden="1" outlineLevel="4" x14ac:dyDescent="0.25">
      <c r="A915" s="41">
        <v>1005668</v>
      </c>
      <c r="B915" s="14" t="s">
        <v>22</v>
      </c>
      <c r="C915" s="15">
        <v>35247</v>
      </c>
      <c r="D915" s="14" t="s">
        <v>1041</v>
      </c>
      <c r="E915" s="14" t="s">
        <v>280</v>
      </c>
      <c r="F915" s="14" t="s">
        <v>1041</v>
      </c>
      <c r="G915" s="28">
        <v>833</v>
      </c>
      <c r="H915" s="28">
        <v>-421.08</v>
      </c>
      <c r="I915" s="28">
        <v>411.92</v>
      </c>
      <c r="J915" s="14" t="s">
        <v>24</v>
      </c>
    </row>
    <row r="916" spans="1:10" hidden="1" outlineLevel="4" x14ac:dyDescent="0.25">
      <c r="A916" s="41">
        <v>1005669</v>
      </c>
      <c r="B916" s="14" t="s">
        <v>22</v>
      </c>
      <c r="C916" s="15">
        <v>35247</v>
      </c>
      <c r="D916" s="14" t="s">
        <v>1042</v>
      </c>
      <c r="E916" s="14" t="s">
        <v>280</v>
      </c>
      <c r="F916" s="14" t="s">
        <v>1042</v>
      </c>
      <c r="G916" s="28">
        <v>28851</v>
      </c>
      <c r="H916" s="28">
        <v>-14584.31</v>
      </c>
      <c r="I916" s="28">
        <v>14266.69</v>
      </c>
      <c r="J916" s="14" t="s">
        <v>24</v>
      </c>
    </row>
    <row r="917" spans="1:10" hidden="1" outlineLevel="4" x14ac:dyDescent="0.25">
      <c r="A917" s="41">
        <v>1005670</v>
      </c>
      <c r="B917" s="14" t="s">
        <v>22</v>
      </c>
      <c r="C917" s="15">
        <v>35247</v>
      </c>
      <c r="D917" s="14" t="s">
        <v>1043</v>
      </c>
      <c r="E917" s="14" t="s">
        <v>280</v>
      </c>
      <c r="F917" s="14" t="s">
        <v>1043</v>
      </c>
      <c r="G917" s="28">
        <v>446</v>
      </c>
      <c r="H917" s="28">
        <v>-225.46</v>
      </c>
      <c r="I917" s="28">
        <v>220.54</v>
      </c>
      <c r="J917" s="14" t="s">
        <v>24</v>
      </c>
    </row>
    <row r="918" spans="1:10" hidden="1" outlineLevel="4" x14ac:dyDescent="0.25">
      <c r="A918" s="41">
        <v>1005671</v>
      </c>
      <c r="B918" s="14" t="s">
        <v>22</v>
      </c>
      <c r="C918" s="15">
        <v>35247</v>
      </c>
      <c r="D918" s="14" t="s">
        <v>1044</v>
      </c>
      <c r="E918" s="14" t="s">
        <v>280</v>
      </c>
      <c r="F918" s="14" t="s">
        <v>1044</v>
      </c>
      <c r="G918" s="28">
        <v>17970</v>
      </c>
      <c r="H918" s="28">
        <v>-9083.89</v>
      </c>
      <c r="I918" s="28">
        <v>8886.11</v>
      </c>
      <c r="J918" s="14" t="s">
        <v>24</v>
      </c>
    </row>
    <row r="919" spans="1:10" hidden="1" outlineLevel="4" x14ac:dyDescent="0.25">
      <c r="A919" s="41">
        <v>1005672</v>
      </c>
      <c r="B919" s="14" t="s">
        <v>22</v>
      </c>
      <c r="C919" s="15">
        <v>35247</v>
      </c>
      <c r="D919" s="14" t="s">
        <v>1045</v>
      </c>
      <c r="E919" s="14" t="s">
        <v>316</v>
      </c>
      <c r="F919" s="14" t="s">
        <v>1045</v>
      </c>
      <c r="G919" s="28">
        <v>3478</v>
      </c>
      <c r="H919" s="28">
        <v>-1758.15</v>
      </c>
      <c r="I919" s="28">
        <v>1719.85</v>
      </c>
      <c r="J919" s="14" t="s">
        <v>24</v>
      </c>
    </row>
    <row r="920" spans="1:10" hidden="1" outlineLevel="4" x14ac:dyDescent="0.25">
      <c r="A920" s="41">
        <v>1005673</v>
      </c>
      <c r="B920" s="14" t="s">
        <v>22</v>
      </c>
      <c r="C920" s="15">
        <v>35247</v>
      </c>
      <c r="D920" s="14" t="s">
        <v>1046</v>
      </c>
      <c r="E920" s="14" t="s">
        <v>316</v>
      </c>
      <c r="F920" s="14" t="s">
        <v>1046</v>
      </c>
      <c r="G920" s="28">
        <v>2568</v>
      </c>
      <c r="H920" s="28">
        <v>-1298.1500000000001</v>
      </c>
      <c r="I920" s="28">
        <v>1269.8499999999999</v>
      </c>
      <c r="J920" s="14" t="s">
        <v>24</v>
      </c>
    </row>
    <row r="921" spans="1:10" hidden="1" outlineLevel="4" x14ac:dyDescent="0.25">
      <c r="A921" s="41">
        <v>1005674</v>
      </c>
      <c r="B921" s="14" t="s">
        <v>22</v>
      </c>
      <c r="C921" s="15">
        <v>35247</v>
      </c>
      <c r="D921" s="14" t="s">
        <v>1047</v>
      </c>
      <c r="E921" s="14" t="s">
        <v>316</v>
      </c>
      <c r="F921" s="14" t="s">
        <v>1047</v>
      </c>
      <c r="G921" s="28">
        <v>3214</v>
      </c>
      <c r="H921" s="28">
        <v>-1624.67</v>
      </c>
      <c r="I921" s="28">
        <v>1589.33</v>
      </c>
      <c r="J921" s="14" t="s">
        <v>24</v>
      </c>
    </row>
    <row r="922" spans="1:10" hidden="1" outlineLevel="4" x14ac:dyDescent="0.25">
      <c r="A922" s="41">
        <v>1005675</v>
      </c>
      <c r="B922" s="14" t="s">
        <v>22</v>
      </c>
      <c r="C922" s="15">
        <v>35247</v>
      </c>
      <c r="D922" s="14" t="s">
        <v>1048</v>
      </c>
      <c r="E922" s="14" t="s">
        <v>364</v>
      </c>
      <c r="F922" s="14" t="s">
        <v>1048</v>
      </c>
      <c r="G922" s="28">
        <v>33790</v>
      </c>
      <c r="H922" s="28">
        <v>-17081</v>
      </c>
      <c r="I922" s="28">
        <v>16709</v>
      </c>
      <c r="J922" s="14" t="s">
        <v>24</v>
      </c>
    </row>
    <row r="923" spans="1:10" hidden="1" outlineLevel="4" x14ac:dyDescent="0.25">
      <c r="A923" s="41">
        <v>1005676</v>
      </c>
      <c r="B923" s="14" t="s">
        <v>22</v>
      </c>
      <c r="C923" s="15">
        <v>35247</v>
      </c>
      <c r="D923" s="14" t="s">
        <v>1049</v>
      </c>
      <c r="E923" s="14" t="s">
        <v>364</v>
      </c>
      <c r="F923" s="14" t="s">
        <v>1049</v>
      </c>
      <c r="G923" s="28">
        <v>10573</v>
      </c>
      <c r="H923" s="28">
        <v>-5344.71</v>
      </c>
      <c r="I923" s="28">
        <v>5228.29</v>
      </c>
      <c r="J923" s="14" t="s">
        <v>24</v>
      </c>
    </row>
    <row r="924" spans="1:10" hidden="1" outlineLevel="4" x14ac:dyDescent="0.25">
      <c r="A924" s="41">
        <v>1005677</v>
      </c>
      <c r="B924" s="14" t="s">
        <v>22</v>
      </c>
      <c r="C924" s="15">
        <v>35247</v>
      </c>
      <c r="D924" s="14" t="s">
        <v>1050</v>
      </c>
      <c r="E924" s="14" t="s">
        <v>364</v>
      </c>
      <c r="F924" s="14" t="s">
        <v>1050</v>
      </c>
      <c r="G924" s="28">
        <v>23513</v>
      </c>
      <c r="H924" s="28">
        <v>-11885.93</v>
      </c>
      <c r="I924" s="28">
        <v>11627.07</v>
      </c>
      <c r="J924" s="14" t="s">
        <v>24</v>
      </c>
    </row>
    <row r="925" spans="1:10" hidden="1" outlineLevel="4" x14ac:dyDescent="0.25">
      <c r="A925" s="41">
        <v>1005678</v>
      </c>
      <c r="B925" s="14" t="s">
        <v>22</v>
      </c>
      <c r="C925" s="15">
        <v>35247</v>
      </c>
      <c r="D925" s="14" t="s">
        <v>1051</v>
      </c>
      <c r="E925" s="14" t="s">
        <v>364</v>
      </c>
      <c r="F925" s="14" t="s">
        <v>1051</v>
      </c>
      <c r="G925" s="28">
        <v>6433</v>
      </c>
      <c r="H925" s="28">
        <v>-3251.9</v>
      </c>
      <c r="I925" s="28">
        <v>3181.1</v>
      </c>
      <c r="J925" s="14" t="s">
        <v>24</v>
      </c>
    </row>
    <row r="926" spans="1:10" hidden="1" outlineLevel="4" x14ac:dyDescent="0.25">
      <c r="A926" s="41">
        <v>1005694</v>
      </c>
      <c r="B926" s="14" t="s">
        <v>22</v>
      </c>
      <c r="C926" s="15">
        <v>35247</v>
      </c>
      <c r="D926" s="14" t="s">
        <v>1052</v>
      </c>
      <c r="E926" s="14" t="s">
        <v>339</v>
      </c>
      <c r="F926" s="14" t="s">
        <v>1052</v>
      </c>
      <c r="G926" s="28">
        <v>27738</v>
      </c>
      <c r="H926" s="28">
        <v>-14021.67</v>
      </c>
      <c r="I926" s="28">
        <v>13716.33</v>
      </c>
      <c r="J926" s="14" t="s">
        <v>24</v>
      </c>
    </row>
    <row r="927" spans="1:10" hidden="1" outlineLevel="4" x14ac:dyDescent="0.25">
      <c r="A927" s="41">
        <v>1005695</v>
      </c>
      <c r="B927" s="14" t="s">
        <v>22</v>
      </c>
      <c r="C927" s="15">
        <v>35247</v>
      </c>
      <c r="D927" s="14" t="s">
        <v>1043</v>
      </c>
      <c r="E927" s="14" t="s">
        <v>339</v>
      </c>
      <c r="F927" s="14" t="s">
        <v>1043</v>
      </c>
      <c r="G927" s="28">
        <v>124862</v>
      </c>
      <c r="H927" s="28">
        <v>-63118.28</v>
      </c>
      <c r="I927" s="28">
        <v>61743.72</v>
      </c>
      <c r="J927" s="14" t="s">
        <v>24</v>
      </c>
    </row>
    <row r="928" spans="1:10" hidden="1" outlineLevel="4" x14ac:dyDescent="0.25">
      <c r="A928" s="41">
        <v>1005696</v>
      </c>
      <c r="B928" s="14" t="s">
        <v>22</v>
      </c>
      <c r="C928" s="15">
        <v>35247</v>
      </c>
      <c r="D928" s="14" t="s">
        <v>1053</v>
      </c>
      <c r="E928" s="14" t="s">
        <v>327</v>
      </c>
      <c r="F928" s="14" t="s">
        <v>1053</v>
      </c>
      <c r="G928" s="28">
        <v>11689</v>
      </c>
      <c r="H928" s="28">
        <v>-5908.84</v>
      </c>
      <c r="I928" s="28">
        <v>5780.16</v>
      </c>
      <c r="J928" s="14" t="s">
        <v>24</v>
      </c>
    </row>
    <row r="929" spans="1:10" hidden="1" outlineLevel="4" x14ac:dyDescent="0.25">
      <c r="A929" s="41">
        <v>1005697</v>
      </c>
      <c r="B929" s="14" t="s">
        <v>22</v>
      </c>
      <c r="C929" s="15">
        <v>35247</v>
      </c>
      <c r="D929" s="14" t="s">
        <v>1054</v>
      </c>
      <c r="E929" s="14" t="s">
        <v>327</v>
      </c>
      <c r="F929" s="14" t="s">
        <v>1054</v>
      </c>
      <c r="G929" s="28">
        <v>11261</v>
      </c>
      <c r="H929" s="28">
        <v>-5692.47</v>
      </c>
      <c r="I929" s="28">
        <v>5568.53</v>
      </c>
      <c r="J929" s="14" t="s">
        <v>24</v>
      </c>
    </row>
    <row r="930" spans="1:10" outlineLevel="4" x14ac:dyDescent="0.25">
      <c r="A930" s="47">
        <v>1005699</v>
      </c>
      <c r="B930" s="48" t="s">
        <v>22</v>
      </c>
      <c r="C930" s="49">
        <v>35247</v>
      </c>
      <c r="D930" s="48" t="s">
        <v>1055</v>
      </c>
      <c r="E930" s="48" t="s">
        <v>291</v>
      </c>
      <c r="F930" s="48" t="s">
        <v>1055</v>
      </c>
      <c r="G930" s="57">
        <v>1675</v>
      </c>
      <c r="H930" s="57">
        <v>-846.78</v>
      </c>
      <c r="I930" s="57">
        <v>828.22</v>
      </c>
      <c r="J930" s="48" t="s">
        <v>24</v>
      </c>
    </row>
    <row r="931" spans="1:10" outlineLevel="4" x14ac:dyDescent="0.25">
      <c r="A931" s="47">
        <v>1005700</v>
      </c>
      <c r="B931" s="48" t="s">
        <v>22</v>
      </c>
      <c r="C931" s="49">
        <v>35247</v>
      </c>
      <c r="D931" s="48" t="s">
        <v>1056</v>
      </c>
      <c r="E931" s="48" t="s">
        <v>291</v>
      </c>
      <c r="F931" s="48" t="s">
        <v>1056</v>
      </c>
      <c r="G931" s="57">
        <v>14131</v>
      </c>
      <c r="H931" s="57">
        <v>-7143.25</v>
      </c>
      <c r="I931" s="57">
        <v>6987.75</v>
      </c>
      <c r="J931" s="48" t="s">
        <v>24</v>
      </c>
    </row>
    <row r="932" spans="1:10" hidden="1" outlineLevel="4" x14ac:dyDescent="0.25">
      <c r="A932" s="41">
        <v>1005701</v>
      </c>
      <c r="B932" s="14" t="s">
        <v>22</v>
      </c>
      <c r="C932" s="15">
        <v>35247</v>
      </c>
      <c r="D932" s="14" t="s">
        <v>1043</v>
      </c>
      <c r="E932" s="14" t="s">
        <v>414</v>
      </c>
      <c r="F932" s="14" t="s">
        <v>1043</v>
      </c>
      <c r="G932" s="28">
        <v>67901</v>
      </c>
      <c r="H932" s="28">
        <v>-34324.25</v>
      </c>
      <c r="I932" s="28">
        <v>33576.75</v>
      </c>
      <c r="J932" s="14" t="s">
        <v>24</v>
      </c>
    </row>
    <row r="933" spans="1:10" hidden="1" outlineLevel="4" x14ac:dyDescent="0.25">
      <c r="A933" s="41">
        <v>1005702</v>
      </c>
      <c r="B933" s="14" t="s">
        <v>22</v>
      </c>
      <c r="C933" s="15">
        <v>35247</v>
      </c>
      <c r="D933" s="14" t="s">
        <v>1057</v>
      </c>
      <c r="E933" s="14" t="s">
        <v>414</v>
      </c>
      <c r="F933" s="14" t="s">
        <v>1057</v>
      </c>
      <c r="G933" s="28">
        <v>8193</v>
      </c>
      <c r="H933" s="28">
        <v>-4141.58</v>
      </c>
      <c r="I933" s="28">
        <v>4051.42</v>
      </c>
      <c r="J933" s="14" t="s">
        <v>24</v>
      </c>
    </row>
    <row r="934" spans="1:10" hidden="1" outlineLevel="4" x14ac:dyDescent="0.25">
      <c r="A934" s="41">
        <v>1006026</v>
      </c>
      <c r="B934" s="14" t="s">
        <v>22</v>
      </c>
      <c r="C934" s="15">
        <v>35612</v>
      </c>
      <c r="D934" s="14" t="s">
        <v>1058</v>
      </c>
      <c r="E934" s="14" t="s">
        <v>346</v>
      </c>
      <c r="F934" s="14" t="s">
        <v>1058</v>
      </c>
      <c r="G934" s="28">
        <v>-32515</v>
      </c>
      <c r="H934" s="28">
        <v>15825.54</v>
      </c>
      <c r="I934" s="28">
        <v>-16689.46</v>
      </c>
      <c r="J934" s="14" t="s">
        <v>24</v>
      </c>
    </row>
    <row r="935" spans="1:10" hidden="1" outlineLevel="4" x14ac:dyDescent="0.25">
      <c r="A935" s="41">
        <v>1006027</v>
      </c>
      <c r="B935" s="14" t="s">
        <v>22</v>
      </c>
      <c r="C935" s="15">
        <v>35612</v>
      </c>
      <c r="D935" s="14" t="s">
        <v>1059</v>
      </c>
      <c r="E935" s="14" t="s">
        <v>346</v>
      </c>
      <c r="F935" s="14" t="s">
        <v>1059</v>
      </c>
      <c r="G935" s="28">
        <v>17747</v>
      </c>
      <c r="H935" s="28">
        <v>-8637.77</v>
      </c>
      <c r="I935" s="28">
        <v>9109.23</v>
      </c>
      <c r="J935" s="14" t="s">
        <v>24</v>
      </c>
    </row>
    <row r="936" spans="1:10" hidden="1" outlineLevel="4" x14ac:dyDescent="0.25">
      <c r="A936" s="41">
        <v>1006028</v>
      </c>
      <c r="B936" s="14" t="s">
        <v>22</v>
      </c>
      <c r="C936" s="15">
        <v>35612</v>
      </c>
      <c r="D936" s="14" t="s">
        <v>1060</v>
      </c>
      <c r="E936" s="14" t="s">
        <v>346</v>
      </c>
      <c r="F936" s="14" t="s">
        <v>1060</v>
      </c>
      <c r="G936" s="28">
        <v>10648</v>
      </c>
      <c r="H936" s="28">
        <v>-5182.53</v>
      </c>
      <c r="I936" s="28">
        <v>5465.47</v>
      </c>
      <c r="J936" s="14" t="s">
        <v>24</v>
      </c>
    </row>
    <row r="937" spans="1:10" hidden="1" outlineLevel="4" x14ac:dyDescent="0.25">
      <c r="A937" s="41">
        <v>1006029</v>
      </c>
      <c r="B937" s="14" t="s">
        <v>22</v>
      </c>
      <c r="C937" s="15">
        <v>35612</v>
      </c>
      <c r="D937" s="14" t="s">
        <v>1061</v>
      </c>
      <c r="E937" s="14" t="s">
        <v>346</v>
      </c>
      <c r="F937" s="14" t="s">
        <v>1061</v>
      </c>
      <c r="G937" s="28">
        <v>4120</v>
      </c>
      <c r="H937" s="28">
        <v>-2005.25</v>
      </c>
      <c r="I937" s="28">
        <v>2114.75</v>
      </c>
      <c r="J937" s="14" t="s">
        <v>24</v>
      </c>
    </row>
    <row r="938" spans="1:10" hidden="1" outlineLevel="4" x14ac:dyDescent="0.25">
      <c r="A938" s="41">
        <v>1006030</v>
      </c>
      <c r="B938" s="14" t="s">
        <v>22</v>
      </c>
      <c r="C938" s="15">
        <v>35612</v>
      </c>
      <c r="D938" s="14" t="s">
        <v>1062</v>
      </c>
      <c r="E938" s="14" t="s">
        <v>280</v>
      </c>
      <c r="F938" s="14" t="s">
        <v>1062</v>
      </c>
      <c r="G938" s="28">
        <v>-394321</v>
      </c>
      <c r="H938" s="28">
        <v>191922.27</v>
      </c>
      <c r="I938" s="28">
        <v>-202398.73</v>
      </c>
      <c r="J938" s="14" t="s">
        <v>24</v>
      </c>
    </row>
    <row r="939" spans="1:10" hidden="1" outlineLevel="4" x14ac:dyDescent="0.25">
      <c r="A939" s="41">
        <v>1006031</v>
      </c>
      <c r="B939" s="14" t="s">
        <v>22</v>
      </c>
      <c r="C939" s="15">
        <v>35612</v>
      </c>
      <c r="D939" s="14" t="s">
        <v>1063</v>
      </c>
      <c r="E939" s="14" t="s">
        <v>280</v>
      </c>
      <c r="F939" s="14" t="s">
        <v>1063</v>
      </c>
      <c r="G939" s="28">
        <v>3003.5</v>
      </c>
      <c r="H939" s="28">
        <v>-1461.82</v>
      </c>
      <c r="I939" s="28">
        <v>1541.68</v>
      </c>
      <c r="J939" s="14" t="s">
        <v>24</v>
      </c>
    </row>
    <row r="940" spans="1:10" hidden="1" outlineLevel="4" x14ac:dyDescent="0.25">
      <c r="A940" s="41">
        <v>1006032</v>
      </c>
      <c r="B940" s="14" t="s">
        <v>22</v>
      </c>
      <c r="C940" s="15">
        <v>35612</v>
      </c>
      <c r="D940" s="14" t="s">
        <v>1064</v>
      </c>
      <c r="E940" s="14" t="s">
        <v>316</v>
      </c>
      <c r="F940" s="14" t="s">
        <v>1064</v>
      </c>
      <c r="G940" s="28">
        <v>1400</v>
      </c>
      <c r="H940" s="28">
        <v>-681.41</v>
      </c>
      <c r="I940" s="28">
        <v>718.59</v>
      </c>
      <c r="J940" s="14" t="s">
        <v>24</v>
      </c>
    </row>
    <row r="941" spans="1:10" hidden="1" outlineLevel="4" x14ac:dyDescent="0.25">
      <c r="A941" s="41">
        <v>1006033</v>
      </c>
      <c r="B941" s="14" t="s">
        <v>22</v>
      </c>
      <c r="C941" s="15">
        <v>35612</v>
      </c>
      <c r="D941" s="14" t="s">
        <v>1064</v>
      </c>
      <c r="E941" s="14" t="s">
        <v>316</v>
      </c>
      <c r="F941" s="14" t="s">
        <v>1064</v>
      </c>
      <c r="G941" s="28">
        <v>-100</v>
      </c>
      <c r="H941" s="28">
        <v>48.67</v>
      </c>
      <c r="I941" s="28">
        <v>-51.33</v>
      </c>
      <c r="J941" s="14" t="s">
        <v>24</v>
      </c>
    </row>
    <row r="942" spans="1:10" hidden="1" outlineLevel="4" x14ac:dyDescent="0.25">
      <c r="A942" s="41">
        <v>1006034</v>
      </c>
      <c r="B942" s="14" t="s">
        <v>22</v>
      </c>
      <c r="C942" s="15">
        <v>35612</v>
      </c>
      <c r="D942" s="14" t="s">
        <v>1065</v>
      </c>
      <c r="E942" s="14" t="s">
        <v>316</v>
      </c>
      <c r="F942" s="14" t="s">
        <v>1065</v>
      </c>
      <c r="G942" s="28">
        <v>28531.15</v>
      </c>
      <c r="H942" s="28">
        <v>-13886.58</v>
      </c>
      <c r="I942" s="28">
        <v>14644.57</v>
      </c>
      <c r="J942" s="14" t="s">
        <v>24</v>
      </c>
    </row>
    <row r="943" spans="1:10" hidden="1" outlineLevel="4" x14ac:dyDescent="0.25">
      <c r="A943" s="41">
        <v>1006035</v>
      </c>
      <c r="B943" s="14" t="s">
        <v>22</v>
      </c>
      <c r="C943" s="15">
        <v>35612</v>
      </c>
      <c r="D943" s="14" t="s">
        <v>1066</v>
      </c>
      <c r="E943" s="14" t="s">
        <v>316</v>
      </c>
      <c r="F943" s="14" t="s">
        <v>1066</v>
      </c>
      <c r="G943" s="28">
        <v>87348.5</v>
      </c>
      <c r="H943" s="28">
        <v>-42513.89</v>
      </c>
      <c r="I943" s="28">
        <v>44834.61</v>
      </c>
      <c r="J943" s="14" t="s">
        <v>24</v>
      </c>
    </row>
    <row r="944" spans="1:10" hidden="1" outlineLevel="4" x14ac:dyDescent="0.25">
      <c r="A944" s="41">
        <v>1006036</v>
      </c>
      <c r="B944" s="14" t="s">
        <v>22</v>
      </c>
      <c r="C944" s="15">
        <v>35612</v>
      </c>
      <c r="D944" s="14" t="s">
        <v>1067</v>
      </c>
      <c r="E944" s="14" t="s">
        <v>364</v>
      </c>
      <c r="F944" s="14" t="s">
        <v>1067</v>
      </c>
      <c r="G944" s="28">
        <v>500</v>
      </c>
      <c r="H944" s="28">
        <v>-243.36</v>
      </c>
      <c r="I944" s="28">
        <v>256.64</v>
      </c>
      <c r="J944" s="14" t="s">
        <v>24</v>
      </c>
    </row>
    <row r="945" spans="1:10" hidden="1" outlineLevel="4" x14ac:dyDescent="0.25">
      <c r="A945" s="41">
        <v>1006037</v>
      </c>
      <c r="B945" s="14" t="s">
        <v>22</v>
      </c>
      <c r="C945" s="15">
        <v>35612</v>
      </c>
      <c r="D945" s="14" t="s">
        <v>1068</v>
      </c>
      <c r="E945" s="14" t="s">
        <v>364</v>
      </c>
      <c r="F945" s="14" t="s">
        <v>1068</v>
      </c>
      <c r="G945" s="28">
        <v>13481.12</v>
      </c>
      <c r="H945" s="28">
        <v>-6561.51</v>
      </c>
      <c r="I945" s="28">
        <v>6919.61</v>
      </c>
      <c r="J945" s="14" t="s">
        <v>24</v>
      </c>
    </row>
    <row r="946" spans="1:10" hidden="1" outlineLevel="4" x14ac:dyDescent="0.25">
      <c r="A946" s="41">
        <v>1006038</v>
      </c>
      <c r="B946" s="14" t="s">
        <v>22</v>
      </c>
      <c r="C946" s="15">
        <v>35612</v>
      </c>
      <c r="D946" s="14" t="s">
        <v>1069</v>
      </c>
      <c r="E946" s="14" t="s">
        <v>364</v>
      </c>
      <c r="F946" s="14" t="s">
        <v>1069</v>
      </c>
      <c r="G946" s="28">
        <v>9746</v>
      </c>
      <c r="H946" s="28">
        <v>-4743.54</v>
      </c>
      <c r="I946" s="28">
        <v>5002.46</v>
      </c>
      <c r="J946" s="14" t="s">
        <v>24</v>
      </c>
    </row>
    <row r="947" spans="1:10" hidden="1" outlineLevel="4" x14ac:dyDescent="0.25">
      <c r="A947" s="41">
        <v>1006039</v>
      </c>
      <c r="B947" s="14" t="s">
        <v>22</v>
      </c>
      <c r="C947" s="15">
        <v>35612</v>
      </c>
      <c r="D947" s="14" t="s">
        <v>1070</v>
      </c>
      <c r="E947" s="14" t="s">
        <v>364</v>
      </c>
      <c r="F947" s="14" t="s">
        <v>1070</v>
      </c>
      <c r="G947" s="28">
        <v>6343.88</v>
      </c>
      <c r="H947" s="28">
        <v>-3087.7</v>
      </c>
      <c r="I947" s="28">
        <v>3256.18</v>
      </c>
      <c r="J947" s="14" t="s">
        <v>24</v>
      </c>
    </row>
    <row r="948" spans="1:10" hidden="1" outlineLevel="4" x14ac:dyDescent="0.25">
      <c r="A948" s="41">
        <v>1006040</v>
      </c>
      <c r="B948" s="14" t="s">
        <v>22</v>
      </c>
      <c r="C948" s="15">
        <v>35612</v>
      </c>
      <c r="D948" s="14" t="s">
        <v>1071</v>
      </c>
      <c r="E948" s="14" t="s">
        <v>364</v>
      </c>
      <c r="F948" s="14" t="s">
        <v>1071</v>
      </c>
      <c r="G948" s="28">
        <v>6675</v>
      </c>
      <c r="H948" s="28">
        <v>-3248.89</v>
      </c>
      <c r="I948" s="28">
        <v>3426.11</v>
      </c>
      <c r="J948" s="14" t="s">
        <v>24</v>
      </c>
    </row>
    <row r="949" spans="1:10" hidden="1" outlineLevel="4" x14ac:dyDescent="0.25">
      <c r="A949" s="41">
        <v>1006041</v>
      </c>
      <c r="B949" s="14" t="s">
        <v>22</v>
      </c>
      <c r="C949" s="15">
        <v>35612</v>
      </c>
      <c r="D949" s="14" t="s">
        <v>1072</v>
      </c>
      <c r="E949" s="14" t="s">
        <v>364</v>
      </c>
      <c r="F949" s="14" t="s">
        <v>1072</v>
      </c>
      <c r="G949" s="28">
        <v>5215.24</v>
      </c>
      <c r="H949" s="28">
        <v>-2538.36</v>
      </c>
      <c r="I949" s="28">
        <v>2676.88</v>
      </c>
      <c r="J949" s="14" t="s">
        <v>24</v>
      </c>
    </row>
    <row r="950" spans="1:10" hidden="1" outlineLevel="4" x14ac:dyDescent="0.25">
      <c r="A950" s="41">
        <v>1006042</v>
      </c>
      <c r="B950" s="14" t="s">
        <v>22</v>
      </c>
      <c r="C950" s="15">
        <v>35612</v>
      </c>
      <c r="D950" s="14" t="s">
        <v>1073</v>
      </c>
      <c r="E950" s="14" t="s">
        <v>364</v>
      </c>
      <c r="F950" s="14" t="s">
        <v>1073</v>
      </c>
      <c r="G950" s="28">
        <v>2471</v>
      </c>
      <c r="H950" s="28">
        <v>-1202.6600000000001</v>
      </c>
      <c r="I950" s="28">
        <v>1268.3399999999999</v>
      </c>
      <c r="J950" s="14" t="s">
        <v>24</v>
      </c>
    </row>
    <row r="951" spans="1:10" hidden="1" outlineLevel="4" x14ac:dyDescent="0.25">
      <c r="A951" s="41">
        <v>1006051</v>
      </c>
      <c r="B951" s="14" t="s">
        <v>22</v>
      </c>
      <c r="C951" s="15">
        <v>35612</v>
      </c>
      <c r="D951" s="14" t="s">
        <v>1074</v>
      </c>
      <c r="E951" s="14" t="s">
        <v>339</v>
      </c>
      <c r="F951" s="14" t="s">
        <v>1074</v>
      </c>
      <c r="G951" s="28">
        <v>165902.34</v>
      </c>
      <c r="H951" s="28">
        <v>-80747.27</v>
      </c>
      <c r="I951" s="28">
        <v>85155.07</v>
      </c>
      <c r="J951" s="14" t="s">
        <v>24</v>
      </c>
    </row>
    <row r="952" spans="1:10" hidden="1" outlineLevel="4" x14ac:dyDescent="0.25">
      <c r="A952" s="41">
        <v>1006052</v>
      </c>
      <c r="B952" s="14" t="s">
        <v>22</v>
      </c>
      <c r="C952" s="15">
        <v>35612</v>
      </c>
      <c r="D952" s="14" t="s">
        <v>1075</v>
      </c>
      <c r="E952" s="14" t="s">
        <v>339</v>
      </c>
      <c r="F952" s="14" t="s">
        <v>1075</v>
      </c>
      <c r="G952" s="28">
        <v>1256</v>
      </c>
      <c r="H952" s="28">
        <v>-611.30999999999995</v>
      </c>
      <c r="I952" s="28">
        <v>644.69000000000005</v>
      </c>
      <c r="J952" s="14" t="s">
        <v>24</v>
      </c>
    </row>
    <row r="953" spans="1:10" hidden="1" outlineLevel="4" x14ac:dyDescent="0.25">
      <c r="A953" s="41">
        <v>1006053</v>
      </c>
      <c r="B953" s="14" t="s">
        <v>22</v>
      </c>
      <c r="C953" s="15">
        <v>35612</v>
      </c>
      <c r="D953" s="14" t="s">
        <v>1076</v>
      </c>
      <c r="E953" s="14" t="s">
        <v>339</v>
      </c>
      <c r="F953" s="14" t="s">
        <v>1076</v>
      </c>
      <c r="G953" s="28">
        <v>11406</v>
      </c>
      <c r="H953" s="28">
        <v>-5551.49</v>
      </c>
      <c r="I953" s="28">
        <v>5854.51</v>
      </c>
      <c r="J953" s="14" t="s">
        <v>24</v>
      </c>
    </row>
    <row r="954" spans="1:10" hidden="1" outlineLevel="4" x14ac:dyDescent="0.25">
      <c r="A954" s="41">
        <v>1006054</v>
      </c>
      <c r="B954" s="14" t="s">
        <v>22</v>
      </c>
      <c r="C954" s="15">
        <v>35612</v>
      </c>
      <c r="D954" s="14" t="s">
        <v>1077</v>
      </c>
      <c r="E954" s="14" t="s">
        <v>327</v>
      </c>
      <c r="F954" s="14" t="s">
        <v>1077</v>
      </c>
      <c r="G954" s="28">
        <v>6428.05</v>
      </c>
      <c r="H954" s="28">
        <v>-3128.63</v>
      </c>
      <c r="I954" s="28">
        <v>3299.42</v>
      </c>
      <c r="J954" s="14" t="s">
        <v>24</v>
      </c>
    </row>
    <row r="955" spans="1:10" outlineLevel="4" x14ac:dyDescent="0.25">
      <c r="A955" s="47">
        <v>1006056</v>
      </c>
      <c r="B955" s="48" t="s">
        <v>22</v>
      </c>
      <c r="C955" s="49">
        <v>35612</v>
      </c>
      <c r="D955" s="48" t="s">
        <v>1078</v>
      </c>
      <c r="E955" s="48" t="s">
        <v>291</v>
      </c>
      <c r="F955" s="48" t="s">
        <v>1078</v>
      </c>
      <c r="G955" s="57">
        <v>7403.35</v>
      </c>
      <c r="H955" s="57">
        <v>-3603.31</v>
      </c>
      <c r="I955" s="57">
        <v>3800.04</v>
      </c>
      <c r="J955" s="48" t="s">
        <v>24</v>
      </c>
    </row>
    <row r="956" spans="1:10" outlineLevel="4" x14ac:dyDescent="0.25">
      <c r="A956" s="47">
        <v>1006057</v>
      </c>
      <c r="B956" s="48" t="s">
        <v>22</v>
      </c>
      <c r="C956" s="49">
        <v>35612</v>
      </c>
      <c r="D956" s="48" t="s">
        <v>1079</v>
      </c>
      <c r="E956" s="48" t="s">
        <v>291</v>
      </c>
      <c r="F956" s="48" t="s">
        <v>1079</v>
      </c>
      <c r="G956" s="57">
        <v>1094.5</v>
      </c>
      <c r="H956" s="57">
        <v>-532.72</v>
      </c>
      <c r="I956" s="57">
        <v>561.78</v>
      </c>
      <c r="J956" s="48" t="s">
        <v>24</v>
      </c>
    </row>
    <row r="957" spans="1:10" hidden="1" outlineLevel="4" x14ac:dyDescent="0.25">
      <c r="A957" s="41">
        <v>1006058</v>
      </c>
      <c r="B957" s="14" t="s">
        <v>22</v>
      </c>
      <c r="C957" s="15">
        <v>35612</v>
      </c>
      <c r="D957" s="14" t="s">
        <v>1080</v>
      </c>
      <c r="E957" s="14" t="s">
        <v>414</v>
      </c>
      <c r="F957" s="14" t="s">
        <v>1080</v>
      </c>
      <c r="G957" s="28">
        <v>3302</v>
      </c>
      <c r="H957" s="28">
        <v>-1607.16</v>
      </c>
      <c r="I957" s="28">
        <v>1694.84</v>
      </c>
      <c r="J957" s="14" t="s">
        <v>24</v>
      </c>
    </row>
    <row r="958" spans="1:10" hidden="1" outlineLevel="4" x14ac:dyDescent="0.25">
      <c r="A958" s="41">
        <v>1006059</v>
      </c>
      <c r="B958" s="14" t="s">
        <v>22</v>
      </c>
      <c r="C958" s="15">
        <v>35612</v>
      </c>
      <c r="D958" s="14" t="s">
        <v>1081</v>
      </c>
      <c r="E958" s="14" t="s">
        <v>414</v>
      </c>
      <c r="F958" s="14" t="s">
        <v>1081</v>
      </c>
      <c r="G958" s="28">
        <v>213</v>
      </c>
      <c r="H958" s="28">
        <v>-103.69</v>
      </c>
      <c r="I958" s="28">
        <v>109.31</v>
      </c>
      <c r="J958" s="14" t="s">
        <v>24</v>
      </c>
    </row>
    <row r="959" spans="1:10" hidden="1" outlineLevel="4" x14ac:dyDescent="0.25">
      <c r="A959" s="41">
        <v>1006060</v>
      </c>
      <c r="B959" s="14" t="s">
        <v>22</v>
      </c>
      <c r="C959" s="15">
        <v>35612</v>
      </c>
      <c r="D959" s="14" t="s">
        <v>1082</v>
      </c>
      <c r="E959" s="14" t="s">
        <v>414</v>
      </c>
      <c r="F959" s="14" t="s">
        <v>1082</v>
      </c>
      <c r="G959" s="28">
        <v>7021.14</v>
      </c>
      <c r="H959" s="28">
        <v>-3417.26</v>
      </c>
      <c r="I959" s="28">
        <v>3603.88</v>
      </c>
      <c r="J959" s="14" t="s">
        <v>24</v>
      </c>
    </row>
    <row r="960" spans="1:10" hidden="1" outlineLevel="4" x14ac:dyDescent="0.25">
      <c r="A960" s="41">
        <v>1006061</v>
      </c>
      <c r="B960" s="14" t="s">
        <v>22</v>
      </c>
      <c r="C960" s="15">
        <v>35612</v>
      </c>
      <c r="D960" s="14" t="s">
        <v>1083</v>
      </c>
      <c r="E960" s="14" t="s">
        <v>414</v>
      </c>
      <c r="F960" s="14" t="s">
        <v>1083</v>
      </c>
      <c r="G960" s="28">
        <v>2900</v>
      </c>
      <c r="H960" s="28">
        <v>-1411.48</v>
      </c>
      <c r="I960" s="28">
        <v>1488.52</v>
      </c>
      <c r="J960" s="14" t="s">
        <v>24</v>
      </c>
    </row>
    <row r="961" spans="1:10" hidden="1" outlineLevel="4" x14ac:dyDescent="0.25">
      <c r="A961" s="41">
        <v>1006282</v>
      </c>
      <c r="B961" s="14" t="s">
        <v>22</v>
      </c>
      <c r="C961" s="15">
        <v>35977</v>
      </c>
      <c r="D961" s="14" t="s">
        <v>1084</v>
      </c>
      <c r="E961" s="14" t="s">
        <v>280</v>
      </c>
      <c r="F961" s="14" t="s">
        <v>1084</v>
      </c>
      <c r="G961" s="28">
        <v>153.66</v>
      </c>
      <c r="H961" s="28">
        <v>-71.91</v>
      </c>
      <c r="I961" s="28">
        <v>81.75</v>
      </c>
      <c r="J961" s="14" t="s">
        <v>24</v>
      </c>
    </row>
    <row r="962" spans="1:10" hidden="1" outlineLevel="4" x14ac:dyDescent="0.25">
      <c r="A962" s="41">
        <v>1006283</v>
      </c>
      <c r="B962" s="14" t="s">
        <v>22</v>
      </c>
      <c r="C962" s="15">
        <v>35977</v>
      </c>
      <c r="D962" s="14" t="s">
        <v>1085</v>
      </c>
      <c r="E962" s="14" t="s">
        <v>280</v>
      </c>
      <c r="F962" s="14" t="s">
        <v>1085</v>
      </c>
      <c r="G962" s="28">
        <v>1262.98</v>
      </c>
      <c r="H962" s="28">
        <v>-590.83000000000004</v>
      </c>
      <c r="I962" s="28">
        <v>672.15</v>
      </c>
      <c r="J962" s="14" t="s">
        <v>24</v>
      </c>
    </row>
    <row r="963" spans="1:10" hidden="1" outlineLevel="4" x14ac:dyDescent="0.25">
      <c r="A963" s="41">
        <v>1006284</v>
      </c>
      <c r="B963" s="14" t="s">
        <v>22</v>
      </c>
      <c r="C963" s="15">
        <v>35977</v>
      </c>
      <c r="D963" s="14" t="s">
        <v>1086</v>
      </c>
      <c r="E963" s="14" t="s">
        <v>316</v>
      </c>
      <c r="F963" s="14" t="s">
        <v>1086</v>
      </c>
      <c r="G963" s="28">
        <v>481.14</v>
      </c>
      <c r="H963" s="28">
        <v>-225.1</v>
      </c>
      <c r="I963" s="28">
        <v>256.04000000000002</v>
      </c>
      <c r="J963" s="14" t="s">
        <v>24</v>
      </c>
    </row>
    <row r="964" spans="1:10" hidden="1" outlineLevel="4" x14ac:dyDescent="0.25">
      <c r="A964" s="41">
        <v>1006285</v>
      </c>
      <c r="B964" s="14" t="s">
        <v>22</v>
      </c>
      <c r="C964" s="15">
        <v>35977</v>
      </c>
      <c r="D964" s="14" t="s">
        <v>1084</v>
      </c>
      <c r="E964" s="14" t="s">
        <v>316</v>
      </c>
      <c r="F964" s="14" t="s">
        <v>1084</v>
      </c>
      <c r="G964" s="28">
        <v>82.49</v>
      </c>
      <c r="H964" s="28">
        <v>-38.58</v>
      </c>
      <c r="I964" s="28">
        <v>43.91</v>
      </c>
      <c r="J964" s="14" t="s">
        <v>24</v>
      </c>
    </row>
    <row r="965" spans="1:10" hidden="1" outlineLevel="4" x14ac:dyDescent="0.25">
      <c r="A965" s="41">
        <v>1006286</v>
      </c>
      <c r="B965" s="14" t="s">
        <v>22</v>
      </c>
      <c r="C965" s="15">
        <v>35977</v>
      </c>
      <c r="D965" s="14" t="s">
        <v>1087</v>
      </c>
      <c r="E965" s="14" t="s">
        <v>316</v>
      </c>
      <c r="F965" s="14" t="s">
        <v>1087</v>
      </c>
      <c r="G965" s="28">
        <v>435.27</v>
      </c>
      <c r="H965" s="28">
        <v>-203.6</v>
      </c>
      <c r="I965" s="28">
        <v>231.67</v>
      </c>
      <c r="J965" s="14" t="s">
        <v>24</v>
      </c>
    </row>
    <row r="966" spans="1:10" hidden="1" outlineLevel="4" x14ac:dyDescent="0.25">
      <c r="A966" s="41">
        <v>1006287</v>
      </c>
      <c r="B966" s="14" t="s">
        <v>22</v>
      </c>
      <c r="C966" s="15">
        <v>35977</v>
      </c>
      <c r="D966" s="14" t="s">
        <v>1088</v>
      </c>
      <c r="E966" s="14" t="s">
        <v>316</v>
      </c>
      <c r="F966" s="14" t="s">
        <v>1088</v>
      </c>
      <c r="G966" s="28">
        <v>24506.400000000001</v>
      </c>
      <c r="H966" s="28">
        <v>-11463.66</v>
      </c>
      <c r="I966" s="28">
        <v>13042.74</v>
      </c>
      <c r="J966" s="14" t="s">
        <v>24</v>
      </c>
    </row>
    <row r="967" spans="1:10" hidden="1" outlineLevel="4" x14ac:dyDescent="0.25">
      <c r="A967" s="41">
        <v>1006288</v>
      </c>
      <c r="B967" s="14" t="s">
        <v>22</v>
      </c>
      <c r="C967" s="15">
        <v>35977</v>
      </c>
      <c r="D967" s="14" t="s">
        <v>1089</v>
      </c>
      <c r="E967" s="14" t="s">
        <v>316</v>
      </c>
      <c r="F967" s="14" t="s">
        <v>1089</v>
      </c>
      <c r="G967" s="28">
        <v>167028.99</v>
      </c>
      <c r="H967" s="28">
        <v>-78133.02</v>
      </c>
      <c r="I967" s="28">
        <v>88895.97</v>
      </c>
      <c r="J967" s="14" t="s">
        <v>24</v>
      </c>
    </row>
    <row r="968" spans="1:10" hidden="1" outlineLevel="4" x14ac:dyDescent="0.25">
      <c r="A968" s="41">
        <v>1006289</v>
      </c>
      <c r="B968" s="14" t="s">
        <v>22</v>
      </c>
      <c r="C968" s="15">
        <v>35977</v>
      </c>
      <c r="D968" s="14" t="s">
        <v>1090</v>
      </c>
      <c r="E968" s="14" t="s">
        <v>316</v>
      </c>
      <c r="F968" s="14" t="s">
        <v>1090</v>
      </c>
      <c r="G968" s="28">
        <v>21984.14</v>
      </c>
      <c r="H968" s="28">
        <v>-10283.75</v>
      </c>
      <c r="I968" s="28">
        <v>11700.39</v>
      </c>
      <c r="J968" s="14" t="s">
        <v>24</v>
      </c>
    </row>
    <row r="969" spans="1:10" hidden="1" outlineLevel="4" x14ac:dyDescent="0.25">
      <c r="A969" s="41">
        <v>1006290</v>
      </c>
      <c r="B969" s="14" t="s">
        <v>22</v>
      </c>
      <c r="C969" s="15">
        <v>35977</v>
      </c>
      <c r="D969" s="14" t="s">
        <v>1085</v>
      </c>
      <c r="E969" s="14" t="s">
        <v>316</v>
      </c>
      <c r="F969" s="14" t="s">
        <v>1085</v>
      </c>
      <c r="G969" s="28">
        <v>1657.98</v>
      </c>
      <c r="H969" s="28">
        <v>-775.61</v>
      </c>
      <c r="I969" s="28">
        <v>882.37</v>
      </c>
      <c r="J969" s="14" t="s">
        <v>24</v>
      </c>
    </row>
    <row r="970" spans="1:10" hidden="1" outlineLevel="4" x14ac:dyDescent="0.25">
      <c r="A970" s="41">
        <v>1006291</v>
      </c>
      <c r="B970" s="14" t="s">
        <v>22</v>
      </c>
      <c r="C970" s="15">
        <v>35977</v>
      </c>
      <c r="D970" s="14" t="s">
        <v>1091</v>
      </c>
      <c r="E970" s="14" t="s">
        <v>316</v>
      </c>
      <c r="F970" s="14" t="s">
        <v>1091</v>
      </c>
      <c r="G970" s="28">
        <v>91.75</v>
      </c>
      <c r="H970" s="28">
        <v>-42.91</v>
      </c>
      <c r="I970" s="28">
        <v>48.84</v>
      </c>
      <c r="J970" s="14" t="s">
        <v>24</v>
      </c>
    </row>
    <row r="971" spans="1:10" hidden="1" outlineLevel="4" x14ac:dyDescent="0.25">
      <c r="A971" s="41">
        <v>1006292</v>
      </c>
      <c r="B971" s="14" t="s">
        <v>22</v>
      </c>
      <c r="C971" s="15">
        <v>35977</v>
      </c>
      <c r="D971" s="14" t="s">
        <v>1092</v>
      </c>
      <c r="E971" s="14" t="s">
        <v>316</v>
      </c>
      <c r="F971" s="14" t="s">
        <v>1092</v>
      </c>
      <c r="G971" s="28">
        <v>1203.95</v>
      </c>
      <c r="H971" s="28">
        <v>-563.17999999999995</v>
      </c>
      <c r="I971" s="28">
        <v>640.77</v>
      </c>
      <c r="J971" s="14" t="s">
        <v>24</v>
      </c>
    </row>
    <row r="972" spans="1:10" hidden="1" outlineLevel="4" x14ac:dyDescent="0.25">
      <c r="A972" s="41">
        <v>1006294</v>
      </c>
      <c r="B972" s="14" t="s">
        <v>22</v>
      </c>
      <c r="C972" s="15">
        <v>35977</v>
      </c>
      <c r="D972" s="14" t="s">
        <v>1093</v>
      </c>
      <c r="E972" s="14" t="s">
        <v>364</v>
      </c>
      <c r="F972" s="14" t="s">
        <v>1093</v>
      </c>
      <c r="G972" s="28">
        <v>1781.47</v>
      </c>
      <c r="H972" s="28">
        <v>-833.32</v>
      </c>
      <c r="I972" s="28">
        <v>948.15</v>
      </c>
      <c r="J972" s="14" t="s">
        <v>24</v>
      </c>
    </row>
    <row r="973" spans="1:10" hidden="1" outlineLevel="4" x14ac:dyDescent="0.25">
      <c r="A973" s="41">
        <v>1006295</v>
      </c>
      <c r="B973" s="14" t="s">
        <v>22</v>
      </c>
      <c r="C973" s="15">
        <v>35977</v>
      </c>
      <c r="D973" s="14" t="s">
        <v>1094</v>
      </c>
      <c r="E973" s="14" t="s">
        <v>364</v>
      </c>
      <c r="F973" s="14" t="s">
        <v>1094</v>
      </c>
      <c r="G973" s="28">
        <v>458.69</v>
      </c>
      <c r="H973" s="28">
        <v>-214.6</v>
      </c>
      <c r="I973" s="28">
        <v>244.09</v>
      </c>
      <c r="J973" s="14" t="s">
        <v>24</v>
      </c>
    </row>
    <row r="974" spans="1:10" hidden="1" outlineLevel="4" x14ac:dyDescent="0.25">
      <c r="A974" s="41">
        <v>1006296</v>
      </c>
      <c r="B974" s="14" t="s">
        <v>22</v>
      </c>
      <c r="C974" s="15">
        <v>35977</v>
      </c>
      <c r="D974" s="14" t="s">
        <v>1095</v>
      </c>
      <c r="E974" s="14" t="s">
        <v>364</v>
      </c>
      <c r="F974" s="14" t="s">
        <v>1095</v>
      </c>
      <c r="G974" s="28">
        <v>2170.25</v>
      </c>
      <c r="H974" s="28">
        <v>-1015.22</v>
      </c>
      <c r="I974" s="28">
        <v>1155.03</v>
      </c>
      <c r="J974" s="14" t="s">
        <v>24</v>
      </c>
    </row>
    <row r="975" spans="1:10" hidden="1" outlineLevel="4" x14ac:dyDescent="0.25">
      <c r="A975" s="41">
        <v>1006297</v>
      </c>
      <c r="B975" s="14" t="s">
        <v>22</v>
      </c>
      <c r="C975" s="15">
        <v>35977</v>
      </c>
      <c r="D975" s="14" t="s">
        <v>1085</v>
      </c>
      <c r="E975" s="14" t="s">
        <v>364</v>
      </c>
      <c r="F975" s="14" t="s">
        <v>1085</v>
      </c>
      <c r="G975" s="28">
        <v>5913.52</v>
      </c>
      <c r="H975" s="28">
        <v>-2766.26</v>
      </c>
      <c r="I975" s="28">
        <v>3147.26</v>
      </c>
      <c r="J975" s="14" t="s">
        <v>24</v>
      </c>
    </row>
    <row r="976" spans="1:10" hidden="1" outlineLevel="4" x14ac:dyDescent="0.25">
      <c r="A976" s="41">
        <v>1006306</v>
      </c>
      <c r="B976" s="14" t="s">
        <v>22</v>
      </c>
      <c r="C976" s="15">
        <v>35977</v>
      </c>
      <c r="D976" s="14" t="s">
        <v>1096</v>
      </c>
      <c r="E976" s="14" t="s">
        <v>339</v>
      </c>
      <c r="F976" s="14" t="s">
        <v>1096</v>
      </c>
      <c r="G976" s="28">
        <v>6095.67</v>
      </c>
      <c r="H976" s="28">
        <v>-2851.44</v>
      </c>
      <c r="I976" s="28">
        <v>3244.23</v>
      </c>
      <c r="J976" s="14" t="s">
        <v>24</v>
      </c>
    </row>
    <row r="977" spans="1:10" hidden="1" outlineLevel="4" x14ac:dyDescent="0.25">
      <c r="A977" s="41">
        <v>1006307</v>
      </c>
      <c r="B977" s="14" t="s">
        <v>22</v>
      </c>
      <c r="C977" s="15">
        <v>35977</v>
      </c>
      <c r="D977" s="14" t="s">
        <v>1084</v>
      </c>
      <c r="E977" s="14" t="s">
        <v>339</v>
      </c>
      <c r="F977" s="14" t="s">
        <v>1084</v>
      </c>
      <c r="G977" s="28">
        <v>432.33</v>
      </c>
      <c r="H977" s="28">
        <v>-202.23</v>
      </c>
      <c r="I977" s="28">
        <v>230.1</v>
      </c>
      <c r="J977" s="14" t="s">
        <v>24</v>
      </c>
    </row>
    <row r="978" spans="1:10" hidden="1" outlineLevel="4" x14ac:dyDescent="0.25">
      <c r="A978" s="41">
        <v>1006308</v>
      </c>
      <c r="B978" s="14" t="s">
        <v>22</v>
      </c>
      <c r="C978" s="15">
        <v>35977</v>
      </c>
      <c r="D978" s="14" t="s">
        <v>1085</v>
      </c>
      <c r="E978" s="14" t="s">
        <v>339</v>
      </c>
      <c r="F978" s="14" t="s">
        <v>1085</v>
      </c>
      <c r="G978" s="28">
        <v>7558.04</v>
      </c>
      <c r="H978" s="28">
        <v>-3535.55</v>
      </c>
      <c r="I978" s="28">
        <v>4022.49</v>
      </c>
      <c r="J978" s="14" t="s">
        <v>24</v>
      </c>
    </row>
    <row r="979" spans="1:10" hidden="1" outlineLevel="4" x14ac:dyDescent="0.25">
      <c r="A979" s="41">
        <v>1006309</v>
      </c>
      <c r="B979" s="14" t="s">
        <v>22</v>
      </c>
      <c r="C979" s="15">
        <v>35977</v>
      </c>
      <c r="D979" s="14" t="s">
        <v>1097</v>
      </c>
      <c r="E979" s="14" t="s">
        <v>327</v>
      </c>
      <c r="F979" s="14" t="s">
        <v>1097</v>
      </c>
      <c r="G979" s="28">
        <v>5197</v>
      </c>
      <c r="H979" s="28">
        <v>-2431.08</v>
      </c>
      <c r="I979" s="28">
        <v>2765.92</v>
      </c>
      <c r="J979" s="14" t="s">
        <v>24</v>
      </c>
    </row>
    <row r="980" spans="1:10" outlineLevel="4" x14ac:dyDescent="0.25">
      <c r="A980" s="47">
        <v>1006311</v>
      </c>
      <c r="B980" s="48" t="s">
        <v>22</v>
      </c>
      <c r="C980" s="49">
        <v>35977</v>
      </c>
      <c r="D980" s="48" t="s">
        <v>1078</v>
      </c>
      <c r="E980" s="48" t="s">
        <v>291</v>
      </c>
      <c r="F980" s="48" t="s">
        <v>1078</v>
      </c>
      <c r="G980" s="57">
        <v>355</v>
      </c>
      <c r="H980" s="57">
        <v>-166.05</v>
      </c>
      <c r="I980" s="57">
        <v>188.95</v>
      </c>
      <c r="J980" s="48" t="s">
        <v>24</v>
      </c>
    </row>
    <row r="981" spans="1:10" outlineLevel="4" x14ac:dyDescent="0.25">
      <c r="A981" s="47">
        <v>1006312</v>
      </c>
      <c r="B981" s="48" t="s">
        <v>22</v>
      </c>
      <c r="C981" s="49">
        <v>35977</v>
      </c>
      <c r="D981" s="48" t="s">
        <v>1085</v>
      </c>
      <c r="E981" s="48" t="s">
        <v>291</v>
      </c>
      <c r="F981" s="48" t="s">
        <v>1085</v>
      </c>
      <c r="G981" s="57">
        <v>7825</v>
      </c>
      <c r="H981" s="57">
        <v>-3660.44</v>
      </c>
      <c r="I981" s="57">
        <v>4164.5600000000004</v>
      </c>
      <c r="J981" s="48" t="s">
        <v>24</v>
      </c>
    </row>
    <row r="982" spans="1:10" hidden="1" outlineLevel="4" x14ac:dyDescent="0.25">
      <c r="A982" s="41">
        <v>1006313</v>
      </c>
      <c r="B982" s="14" t="s">
        <v>22</v>
      </c>
      <c r="C982" s="15">
        <v>35977</v>
      </c>
      <c r="D982" s="14" t="s">
        <v>1098</v>
      </c>
      <c r="E982" s="14" t="s">
        <v>414</v>
      </c>
      <c r="F982" s="14" t="s">
        <v>1098</v>
      </c>
      <c r="G982" s="28">
        <v>442.55</v>
      </c>
      <c r="H982" s="28">
        <v>-206.98</v>
      </c>
      <c r="I982" s="28">
        <v>235.57</v>
      </c>
      <c r="J982" s="14" t="s">
        <v>24</v>
      </c>
    </row>
    <row r="983" spans="1:10" hidden="1" outlineLevel="4" x14ac:dyDescent="0.25">
      <c r="A983" s="41">
        <v>1006314</v>
      </c>
      <c r="B983" s="14" t="s">
        <v>22</v>
      </c>
      <c r="C983" s="15">
        <v>35977</v>
      </c>
      <c r="D983" s="14" t="s">
        <v>1099</v>
      </c>
      <c r="E983" s="14" t="s">
        <v>414</v>
      </c>
      <c r="F983" s="14" t="s">
        <v>1099</v>
      </c>
      <c r="G983" s="28">
        <v>101623.82</v>
      </c>
      <c r="H983" s="28">
        <v>-47537.67</v>
      </c>
      <c r="I983" s="28">
        <v>54086.15</v>
      </c>
      <c r="J983" s="14" t="s">
        <v>24</v>
      </c>
    </row>
    <row r="984" spans="1:10" hidden="1" outlineLevel="4" x14ac:dyDescent="0.25">
      <c r="A984" s="41">
        <v>1006315</v>
      </c>
      <c r="B984" s="14" t="s">
        <v>22</v>
      </c>
      <c r="C984" s="15">
        <v>35977</v>
      </c>
      <c r="D984" s="14" t="s">
        <v>1100</v>
      </c>
      <c r="E984" s="14" t="s">
        <v>414</v>
      </c>
      <c r="F984" s="14" t="s">
        <v>1100</v>
      </c>
      <c r="G984" s="28">
        <v>59.88</v>
      </c>
      <c r="H984" s="28">
        <v>-28.03</v>
      </c>
      <c r="I984" s="28">
        <v>31.85</v>
      </c>
      <c r="J984" s="14" t="s">
        <v>24</v>
      </c>
    </row>
    <row r="985" spans="1:10" hidden="1" outlineLevel="4" x14ac:dyDescent="0.25">
      <c r="A985" s="41">
        <v>1006317</v>
      </c>
      <c r="B985" s="14" t="s">
        <v>22</v>
      </c>
      <c r="C985" s="15">
        <v>35977</v>
      </c>
      <c r="D985" s="14" t="s">
        <v>1085</v>
      </c>
      <c r="E985" s="14" t="s">
        <v>394</v>
      </c>
      <c r="F985" s="14" t="s">
        <v>1085</v>
      </c>
      <c r="G985" s="28">
        <v>1262.98</v>
      </c>
      <c r="H985" s="28">
        <v>-590.83000000000004</v>
      </c>
      <c r="I985" s="28">
        <v>672.15</v>
      </c>
      <c r="J985" s="14" t="s">
        <v>24</v>
      </c>
    </row>
    <row r="986" spans="1:10" hidden="1" outlineLevel="4" x14ac:dyDescent="0.25">
      <c r="A986" s="41">
        <v>1006318</v>
      </c>
      <c r="B986" s="14" t="s">
        <v>22</v>
      </c>
      <c r="C986" s="15">
        <v>35977</v>
      </c>
      <c r="D986" s="14" t="s">
        <v>1101</v>
      </c>
      <c r="E986" s="14" t="s">
        <v>394</v>
      </c>
      <c r="F986" s="14" t="s">
        <v>1101</v>
      </c>
      <c r="G986" s="28">
        <v>12642.12</v>
      </c>
      <c r="H986" s="28">
        <v>-5913.78</v>
      </c>
      <c r="I986" s="28">
        <v>6728.34</v>
      </c>
      <c r="J986" s="14" t="s">
        <v>24</v>
      </c>
    </row>
    <row r="987" spans="1:10" hidden="1" outlineLevel="4" x14ac:dyDescent="0.25">
      <c r="A987" s="41">
        <v>1006374</v>
      </c>
      <c r="B987" s="14" t="s">
        <v>22</v>
      </c>
      <c r="C987" s="15">
        <v>37438</v>
      </c>
      <c r="D987" s="14" t="s">
        <v>1102</v>
      </c>
      <c r="E987" s="14" t="s">
        <v>364</v>
      </c>
      <c r="F987" s="14" t="s">
        <v>1102</v>
      </c>
      <c r="G987" s="28">
        <v>-441.09</v>
      </c>
      <c r="H987" s="28">
        <v>172.4</v>
      </c>
      <c r="I987" s="28">
        <v>-268.69</v>
      </c>
      <c r="J987" s="14" t="s">
        <v>24</v>
      </c>
    </row>
    <row r="988" spans="1:10" hidden="1" outlineLevel="4" x14ac:dyDescent="0.25">
      <c r="A988" s="41">
        <v>1006376</v>
      </c>
      <c r="B988" s="14" t="s">
        <v>22</v>
      </c>
      <c r="C988" s="15">
        <v>37438</v>
      </c>
      <c r="D988" s="14" t="s">
        <v>1103</v>
      </c>
      <c r="E988" s="14" t="s">
        <v>280</v>
      </c>
      <c r="F988" s="14" t="s">
        <v>1103</v>
      </c>
      <c r="G988" s="28">
        <v>557.55999999999995</v>
      </c>
      <c r="H988" s="28">
        <v>-217.9</v>
      </c>
      <c r="I988" s="28">
        <v>339.66</v>
      </c>
      <c r="J988" s="14" t="s">
        <v>24</v>
      </c>
    </row>
    <row r="989" spans="1:10" hidden="1" outlineLevel="4" x14ac:dyDescent="0.25">
      <c r="A989" s="41">
        <v>1006383</v>
      </c>
      <c r="B989" s="14" t="s">
        <v>22</v>
      </c>
      <c r="C989" s="15">
        <v>37438</v>
      </c>
      <c r="D989" s="14" t="s">
        <v>1104</v>
      </c>
      <c r="E989" s="14" t="s">
        <v>394</v>
      </c>
      <c r="F989" s="14" t="s">
        <v>1104</v>
      </c>
      <c r="G989" s="28">
        <v>255.43</v>
      </c>
      <c r="H989" s="28">
        <v>-99.83</v>
      </c>
      <c r="I989" s="28">
        <v>155.6</v>
      </c>
      <c r="J989" s="14" t="s">
        <v>24</v>
      </c>
    </row>
    <row r="990" spans="1:10" hidden="1" outlineLevel="4" x14ac:dyDescent="0.25">
      <c r="A990" s="41">
        <v>1006385</v>
      </c>
      <c r="B990" s="14" t="s">
        <v>22</v>
      </c>
      <c r="C990" s="15">
        <v>37438</v>
      </c>
      <c r="D990" s="14" t="s">
        <v>218</v>
      </c>
      <c r="E990" s="14" t="s">
        <v>394</v>
      </c>
      <c r="F990" s="14" t="s">
        <v>218</v>
      </c>
      <c r="G990" s="28">
        <v>214.06</v>
      </c>
      <c r="H990" s="28">
        <v>-83.7</v>
      </c>
      <c r="I990" s="28">
        <v>130.36000000000001</v>
      </c>
      <c r="J990" s="14" t="s">
        <v>24</v>
      </c>
    </row>
    <row r="991" spans="1:10" hidden="1" outlineLevel="4" x14ac:dyDescent="0.25">
      <c r="A991" s="41">
        <v>1006389</v>
      </c>
      <c r="B991" s="14" t="s">
        <v>22</v>
      </c>
      <c r="C991" s="15">
        <v>37438</v>
      </c>
      <c r="D991" s="14" t="s">
        <v>1105</v>
      </c>
      <c r="E991" s="14" t="s">
        <v>364</v>
      </c>
      <c r="F991" s="14" t="s">
        <v>1105</v>
      </c>
      <c r="G991" s="28">
        <v>101.85</v>
      </c>
      <c r="H991" s="28">
        <v>-39.76</v>
      </c>
      <c r="I991" s="28">
        <v>62.09</v>
      </c>
      <c r="J991" s="14" t="s">
        <v>24</v>
      </c>
    </row>
    <row r="992" spans="1:10" hidden="1" outlineLevel="4" x14ac:dyDescent="0.25">
      <c r="A992" s="41">
        <v>1006397</v>
      </c>
      <c r="B992" s="14" t="s">
        <v>22</v>
      </c>
      <c r="C992" s="15">
        <v>37438</v>
      </c>
      <c r="D992" s="14" t="s">
        <v>1106</v>
      </c>
      <c r="E992" s="14" t="s">
        <v>316</v>
      </c>
      <c r="F992" s="14" t="s">
        <v>1106</v>
      </c>
      <c r="G992" s="28">
        <v>16237</v>
      </c>
      <c r="H992" s="28">
        <v>-6345.16</v>
      </c>
      <c r="I992" s="28">
        <v>9891.84</v>
      </c>
      <c r="J992" s="14" t="s">
        <v>24</v>
      </c>
    </row>
    <row r="993" spans="1:10" hidden="1" outlineLevel="4" x14ac:dyDescent="0.25">
      <c r="A993" s="41">
        <v>1006412</v>
      </c>
      <c r="B993" s="14" t="s">
        <v>22</v>
      </c>
      <c r="C993" s="15">
        <v>37438</v>
      </c>
      <c r="D993" s="14" t="s">
        <v>1107</v>
      </c>
      <c r="E993" s="14" t="s">
        <v>394</v>
      </c>
      <c r="F993" s="14" t="s">
        <v>1107</v>
      </c>
      <c r="G993" s="28">
        <v>10650.16</v>
      </c>
      <c r="H993" s="28">
        <v>-4161.8999999999996</v>
      </c>
      <c r="I993" s="28">
        <v>6488.26</v>
      </c>
      <c r="J993" s="14" t="s">
        <v>24</v>
      </c>
    </row>
    <row r="994" spans="1:10" hidden="1" outlineLevel="4" x14ac:dyDescent="0.25">
      <c r="A994" s="41">
        <v>1006413</v>
      </c>
      <c r="B994" s="14" t="s">
        <v>22</v>
      </c>
      <c r="C994" s="15">
        <v>37438</v>
      </c>
      <c r="D994" s="14" t="s">
        <v>1108</v>
      </c>
      <c r="E994" s="14" t="s">
        <v>339</v>
      </c>
      <c r="F994" s="14" t="s">
        <v>1108</v>
      </c>
      <c r="G994" s="28">
        <v>10510.52</v>
      </c>
      <c r="H994" s="28">
        <v>-4107.3500000000004</v>
      </c>
      <c r="I994" s="28">
        <v>6403.17</v>
      </c>
      <c r="J994" s="14" t="s">
        <v>24</v>
      </c>
    </row>
    <row r="995" spans="1:10" hidden="1" outlineLevel="4" x14ac:dyDescent="0.25">
      <c r="A995" s="41">
        <v>1006415</v>
      </c>
      <c r="B995" s="14" t="s">
        <v>22</v>
      </c>
      <c r="C995" s="15">
        <v>37438</v>
      </c>
      <c r="D995" s="14" t="s">
        <v>229</v>
      </c>
      <c r="E995" s="14" t="s">
        <v>339</v>
      </c>
      <c r="F995" s="14" t="s">
        <v>229</v>
      </c>
      <c r="G995" s="28">
        <v>10083.76</v>
      </c>
      <c r="H995" s="28">
        <v>-3940.56</v>
      </c>
      <c r="I995" s="28">
        <v>6143.2</v>
      </c>
      <c r="J995" s="14" t="s">
        <v>24</v>
      </c>
    </row>
    <row r="996" spans="1:10" hidden="1" outlineLevel="4" x14ac:dyDescent="0.25">
      <c r="A996" s="41">
        <v>1006422</v>
      </c>
      <c r="B996" s="14" t="s">
        <v>22</v>
      </c>
      <c r="C996" s="15">
        <v>37438</v>
      </c>
      <c r="D996" s="14" t="s">
        <v>1109</v>
      </c>
      <c r="E996" s="14" t="s">
        <v>346</v>
      </c>
      <c r="F996" s="14" t="s">
        <v>1109</v>
      </c>
      <c r="G996" s="28">
        <v>6685.47</v>
      </c>
      <c r="H996" s="28">
        <v>-2612.62</v>
      </c>
      <c r="I996" s="28">
        <v>4072.85</v>
      </c>
      <c r="J996" s="14" t="s">
        <v>24</v>
      </c>
    </row>
    <row r="997" spans="1:10" outlineLevel="4" x14ac:dyDescent="0.25">
      <c r="A997" s="47">
        <v>1006439</v>
      </c>
      <c r="B997" s="48" t="s">
        <v>22</v>
      </c>
      <c r="C997" s="49">
        <v>37438</v>
      </c>
      <c r="D997" s="48" t="s">
        <v>141</v>
      </c>
      <c r="E997" s="48" t="s">
        <v>291</v>
      </c>
      <c r="F997" s="48" t="s">
        <v>141</v>
      </c>
      <c r="G997" s="57">
        <v>4116.79</v>
      </c>
      <c r="H997" s="57">
        <v>-1608.84</v>
      </c>
      <c r="I997" s="57">
        <v>2507.9499999999998</v>
      </c>
      <c r="J997" s="48" t="s">
        <v>24</v>
      </c>
    </row>
    <row r="998" spans="1:10" hidden="1" outlineLevel="4" x14ac:dyDescent="0.25">
      <c r="A998" s="41">
        <v>1006451</v>
      </c>
      <c r="B998" s="14" t="s">
        <v>22</v>
      </c>
      <c r="C998" s="15">
        <v>37438</v>
      </c>
      <c r="D998" s="14" t="s">
        <v>1110</v>
      </c>
      <c r="E998" s="14" t="s">
        <v>316</v>
      </c>
      <c r="F998" s="14" t="s">
        <v>1110</v>
      </c>
      <c r="G998" s="28">
        <v>2728</v>
      </c>
      <c r="H998" s="28">
        <v>-1066.06</v>
      </c>
      <c r="I998" s="28">
        <v>1661.94</v>
      </c>
      <c r="J998" s="14" t="s">
        <v>24</v>
      </c>
    </row>
    <row r="999" spans="1:10" hidden="1" outlineLevel="4" x14ac:dyDescent="0.25">
      <c r="A999" s="41">
        <v>1006464</v>
      </c>
      <c r="B999" s="14" t="s">
        <v>22</v>
      </c>
      <c r="C999" s="15">
        <v>37438</v>
      </c>
      <c r="D999" s="14" t="s">
        <v>1111</v>
      </c>
      <c r="E999" s="14" t="s">
        <v>339</v>
      </c>
      <c r="F999" s="14" t="s">
        <v>1111</v>
      </c>
      <c r="G999" s="28">
        <v>1366.16</v>
      </c>
      <c r="H999" s="28">
        <v>-533.82000000000005</v>
      </c>
      <c r="I999" s="28">
        <v>832.34</v>
      </c>
      <c r="J999" s="14" t="s">
        <v>24</v>
      </c>
    </row>
    <row r="1000" spans="1:10" hidden="1" outlineLevel="4" x14ac:dyDescent="0.25">
      <c r="A1000" s="41">
        <v>1006492</v>
      </c>
      <c r="B1000" s="14" t="s">
        <v>22</v>
      </c>
      <c r="C1000" s="15">
        <v>37438</v>
      </c>
      <c r="D1000" s="14" t="s">
        <v>218</v>
      </c>
      <c r="E1000" s="14" t="s">
        <v>394</v>
      </c>
      <c r="F1000" s="14" t="s">
        <v>218</v>
      </c>
      <c r="G1000" s="28">
        <v>133570.57999999999</v>
      </c>
      <c r="H1000" s="28">
        <v>-52197.42</v>
      </c>
      <c r="I1000" s="28">
        <v>81373.16</v>
      </c>
      <c r="J1000" s="14" t="s">
        <v>24</v>
      </c>
    </row>
    <row r="1001" spans="1:10" hidden="1" outlineLevel="4" x14ac:dyDescent="0.25">
      <c r="A1001" s="41">
        <v>1006533</v>
      </c>
      <c r="B1001" s="14" t="s">
        <v>22</v>
      </c>
      <c r="C1001" s="15">
        <v>37073</v>
      </c>
      <c r="D1001" s="14" t="s">
        <v>1112</v>
      </c>
      <c r="E1001" s="14" t="s">
        <v>394</v>
      </c>
      <c r="F1001" s="14" t="s">
        <v>1112</v>
      </c>
      <c r="G1001" s="28">
        <v>-170116.47</v>
      </c>
      <c r="H1001" s="28">
        <v>69782.48</v>
      </c>
      <c r="I1001" s="28">
        <v>-100333.99</v>
      </c>
      <c r="J1001" s="14" t="s">
        <v>24</v>
      </c>
    </row>
    <row r="1002" spans="1:10" hidden="1" outlineLevel="4" x14ac:dyDescent="0.25">
      <c r="A1002" s="41">
        <v>1006536</v>
      </c>
      <c r="B1002" s="14" t="s">
        <v>22</v>
      </c>
      <c r="C1002" s="15">
        <v>37073</v>
      </c>
      <c r="D1002" s="14" t="s">
        <v>1113</v>
      </c>
      <c r="E1002" s="14" t="s">
        <v>316</v>
      </c>
      <c r="F1002" s="14" t="s">
        <v>1113</v>
      </c>
      <c r="G1002" s="28">
        <v>4134.05</v>
      </c>
      <c r="H1002" s="28">
        <v>-1695.8</v>
      </c>
      <c r="I1002" s="28">
        <v>2438.25</v>
      </c>
      <c r="J1002" s="14" t="s">
        <v>24</v>
      </c>
    </row>
    <row r="1003" spans="1:10" hidden="1" outlineLevel="4" x14ac:dyDescent="0.25">
      <c r="A1003" s="41">
        <v>1006537</v>
      </c>
      <c r="B1003" s="14" t="s">
        <v>22</v>
      </c>
      <c r="C1003" s="15">
        <v>37073</v>
      </c>
      <c r="D1003" s="14" t="s">
        <v>1114</v>
      </c>
      <c r="E1003" s="14" t="s">
        <v>316</v>
      </c>
      <c r="F1003" s="14" t="s">
        <v>1114</v>
      </c>
      <c r="G1003" s="28">
        <v>314.02</v>
      </c>
      <c r="H1003" s="28">
        <v>-128.86000000000001</v>
      </c>
      <c r="I1003" s="28">
        <v>185.16</v>
      </c>
      <c r="J1003" s="14" t="s">
        <v>24</v>
      </c>
    </row>
    <row r="1004" spans="1:10" hidden="1" outlineLevel="4" x14ac:dyDescent="0.25">
      <c r="A1004" s="41">
        <v>1006538</v>
      </c>
      <c r="B1004" s="14" t="s">
        <v>22</v>
      </c>
      <c r="C1004" s="15">
        <v>37073</v>
      </c>
      <c r="D1004" s="14" t="s">
        <v>1115</v>
      </c>
      <c r="E1004" s="14" t="s">
        <v>316</v>
      </c>
      <c r="F1004" s="14" t="s">
        <v>1115</v>
      </c>
      <c r="G1004" s="28">
        <v>1850</v>
      </c>
      <c r="H1004" s="28">
        <v>-758.88</v>
      </c>
      <c r="I1004" s="28">
        <v>1091.1199999999999</v>
      </c>
      <c r="J1004" s="14" t="s">
        <v>24</v>
      </c>
    </row>
    <row r="1005" spans="1:10" outlineLevel="4" x14ac:dyDescent="0.25">
      <c r="A1005" s="47">
        <v>1006539</v>
      </c>
      <c r="B1005" s="48" t="s">
        <v>22</v>
      </c>
      <c r="C1005" s="49">
        <v>37073</v>
      </c>
      <c r="D1005" s="48" t="s">
        <v>146</v>
      </c>
      <c r="E1005" s="48" t="s">
        <v>291</v>
      </c>
      <c r="F1005" s="48" t="s">
        <v>146</v>
      </c>
      <c r="G1005" s="57">
        <v>6465.44</v>
      </c>
      <c r="H1005" s="57">
        <v>-2652.15</v>
      </c>
      <c r="I1005" s="57">
        <v>3813.29</v>
      </c>
      <c r="J1005" s="48" t="s">
        <v>24</v>
      </c>
    </row>
    <row r="1006" spans="1:10" hidden="1" outlineLevel="4" x14ac:dyDescent="0.25">
      <c r="A1006" s="41">
        <v>1006540</v>
      </c>
      <c r="B1006" s="14" t="s">
        <v>22</v>
      </c>
      <c r="C1006" s="15">
        <v>37073</v>
      </c>
      <c r="D1006" s="14" t="s">
        <v>1116</v>
      </c>
      <c r="E1006" s="14" t="s">
        <v>364</v>
      </c>
      <c r="F1006" s="14" t="s">
        <v>1116</v>
      </c>
      <c r="G1006" s="28">
        <v>7855.18</v>
      </c>
      <c r="H1006" s="28">
        <v>-3222.18</v>
      </c>
      <c r="I1006" s="28">
        <v>4633</v>
      </c>
      <c r="J1006" s="14" t="s">
        <v>24</v>
      </c>
    </row>
    <row r="1007" spans="1:10" hidden="1" outlineLevel="4" x14ac:dyDescent="0.25">
      <c r="A1007" s="41">
        <v>1006541</v>
      </c>
      <c r="B1007" s="14" t="s">
        <v>22</v>
      </c>
      <c r="C1007" s="15">
        <v>37073</v>
      </c>
      <c r="D1007" s="14" t="s">
        <v>1117</v>
      </c>
      <c r="E1007" s="14" t="s">
        <v>364</v>
      </c>
      <c r="F1007" s="14" t="s">
        <v>1117</v>
      </c>
      <c r="G1007" s="28">
        <v>4551.46</v>
      </c>
      <c r="H1007" s="28">
        <v>-1867.06</v>
      </c>
      <c r="I1007" s="28">
        <v>2684.4</v>
      </c>
      <c r="J1007" s="14" t="s">
        <v>24</v>
      </c>
    </row>
    <row r="1008" spans="1:10" hidden="1" outlineLevel="4" x14ac:dyDescent="0.25">
      <c r="A1008" s="41">
        <v>1006543</v>
      </c>
      <c r="B1008" s="14" t="s">
        <v>22</v>
      </c>
      <c r="C1008" s="15">
        <v>37073</v>
      </c>
      <c r="D1008" s="14" t="s">
        <v>1118</v>
      </c>
      <c r="E1008" s="14" t="s">
        <v>364</v>
      </c>
      <c r="F1008" s="14" t="s">
        <v>1118</v>
      </c>
      <c r="G1008" s="28">
        <v>184990.79</v>
      </c>
      <c r="H1008" s="28">
        <v>-75883.95</v>
      </c>
      <c r="I1008" s="28">
        <v>109106.84</v>
      </c>
      <c r="J1008" s="14" t="s">
        <v>24</v>
      </c>
    </row>
    <row r="1009" spans="1:10" hidden="1" outlineLevel="4" x14ac:dyDescent="0.25">
      <c r="A1009" s="41">
        <v>1006544</v>
      </c>
      <c r="B1009" s="14" t="s">
        <v>22</v>
      </c>
      <c r="C1009" s="15">
        <v>37073</v>
      </c>
      <c r="D1009" s="14" t="s">
        <v>1119</v>
      </c>
      <c r="E1009" s="14" t="s">
        <v>394</v>
      </c>
      <c r="F1009" s="14" t="s">
        <v>1119</v>
      </c>
      <c r="G1009" s="28">
        <v>7052.5</v>
      </c>
      <c r="H1009" s="28">
        <v>-2892.99</v>
      </c>
      <c r="I1009" s="28">
        <v>4159.51</v>
      </c>
      <c r="J1009" s="14" t="s">
        <v>24</v>
      </c>
    </row>
    <row r="1010" spans="1:10" outlineLevel="4" x14ac:dyDescent="0.25">
      <c r="A1010" s="47">
        <v>1006545</v>
      </c>
      <c r="B1010" s="48" t="s">
        <v>22</v>
      </c>
      <c r="C1010" s="49">
        <v>37073</v>
      </c>
      <c r="D1010" s="48" t="s">
        <v>142</v>
      </c>
      <c r="E1010" s="48" t="s">
        <v>291</v>
      </c>
      <c r="F1010" s="48" t="s">
        <v>142</v>
      </c>
      <c r="G1010" s="57">
        <v>2218</v>
      </c>
      <c r="H1010" s="57">
        <v>-909.84</v>
      </c>
      <c r="I1010" s="57">
        <v>1308.1600000000001</v>
      </c>
      <c r="J1010" s="48" t="s">
        <v>24</v>
      </c>
    </row>
    <row r="1011" spans="1:10" hidden="1" outlineLevel="4" x14ac:dyDescent="0.25">
      <c r="A1011" s="41">
        <v>1006546</v>
      </c>
      <c r="B1011" s="14" t="s">
        <v>22</v>
      </c>
      <c r="C1011" s="15">
        <v>37073</v>
      </c>
      <c r="D1011" s="14" t="s">
        <v>1120</v>
      </c>
      <c r="E1011" s="14" t="s">
        <v>291</v>
      </c>
      <c r="F1011" s="14" t="s">
        <v>1120</v>
      </c>
      <c r="G1011" s="28">
        <v>4554.75</v>
      </c>
      <c r="H1011" s="28">
        <v>-1868.4</v>
      </c>
      <c r="I1011" s="28">
        <v>2686.35</v>
      </c>
      <c r="J1011" s="14" t="s">
        <v>24</v>
      </c>
    </row>
    <row r="1012" spans="1:10" hidden="1" outlineLevel="4" x14ac:dyDescent="0.25">
      <c r="A1012" s="41">
        <v>1006547</v>
      </c>
      <c r="B1012" s="14" t="s">
        <v>22</v>
      </c>
      <c r="C1012" s="15">
        <v>37073</v>
      </c>
      <c r="D1012" s="14" t="s">
        <v>1121</v>
      </c>
      <c r="E1012" s="14" t="s">
        <v>280</v>
      </c>
      <c r="F1012" s="14" t="s">
        <v>1121</v>
      </c>
      <c r="G1012" s="28">
        <v>12085.06</v>
      </c>
      <c r="H1012" s="28">
        <v>-4957.3500000000004</v>
      </c>
      <c r="I1012" s="28">
        <v>7127.71</v>
      </c>
      <c r="J1012" s="14" t="s">
        <v>24</v>
      </c>
    </row>
    <row r="1013" spans="1:10" outlineLevel="4" x14ac:dyDescent="0.25">
      <c r="A1013" s="47">
        <v>1006548</v>
      </c>
      <c r="B1013" s="48" t="s">
        <v>22</v>
      </c>
      <c r="C1013" s="49">
        <v>37073</v>
      </c>
      <c r="D1013" s="48" t="s">
        <v>149</v>
      </c>
      <c r="E1013" s="48" t="s">
        <v>291</v>
      </c>
      <c r="F1013" s="48" t="s">
        <v>149</v>
      </c>
      <c r="G1013" s="57">
        <v>765</v>
      </c>
      <c r="H1013" s="57">
        <v>-313.79000000000002</v>
      </c>
      <c r="I1013" s="57">
        <v>451.21</v>
      </c>
      <c r="J1013" s="48" t="s">
        <v>24</v>
      </c>
    </row>
    <row r="1014" spans="1:10" hidden="1" outlineLevel="4" x14ac:dyDescent="0.25">
      <c r="A1014" s="41">
        <v>1006642</v>
      </c>
      <c r="B1014" s="14" t="s">
        <v>22</v>
      </c>
      <c r="C1014" s="15">
        <v>37073</v>
      </c>
      <c r="D1014" s="14" t="s">
        <v>1122</v>
      </c>
      <c r="E1014" s="14" t="s">
        <v>487</v>
      </c>
      <c r="F1014" s="14" t="s">
        <v>1122</v>
      </c>
      <c r="G1014" s="28">
        <v>-1931512.66</v>
      </c>
      <c r="H1014" s="28">
        <v>792314.41</v>
      </c>
      <c r="I1014" s="28">
        <v>-1139198.25</v>
      </c>
      <c r="J1014" s="14" t="s">
        <v>24</v>
      </c>
    </row>
    <row r="1015" spans="1:10" hidden="1" outlineLevel="4" x14ac:dyDescent="0.25">
      <c r="A1015" s="41">
        <v>1006646</v>
      </c>
      <c r="B1015" s="14" t="s">
        <v>22</v>
      </c>
      <c r="C1015" s="15">
        <v>35612</v>
      </c>
      <c r="D1015" s="14" t="s">
        <v>1123</v>
      </c>
      <c r="E1015" s="14" t="s">
        <v>280</v>
      </c>
      <c r="F1015" s="14" t="s">
        <v>1123</v>
      </c>
      <c r="G1015" s="28">
        <v>0.26</v>
      </c>
      <c r="H1015" s="28">
        <v>-0.09</v>
      </c>
      <c r="I1015" s="28">
        <v>0.17</v>
      </c>
      <c r="J1015" s="14" t="s">
        <v>24</v>
      </c>
    </row>
    <row r="1016" spans="1:10" hidden="1" outlineLevel="4" x14ac:dyDescent="0.25">
      <c r="A1016" s="41">
        <v>1006647</v>
      </c>
      <c r="B1016" s="14" t="s">
        <v>22</v>
      </c>
      <c r="C1016" s="15">
        <v>35977</v>
      </c>
      <c r="D1016" s="14" t="s">
        <v>1123</v>
      </c>
      <c r="E1016" s="14" t="s">
        <v>394</v>
      </c>
      <c r="F1016" s="14" t="s">
        <v>1123</v>
      </c>
      <c r="G1016" s="28">
        <v>-0.46</v>
      </c>
      <c r="H1016" s="28">
        <v>0.23</v>
      </c>
      <c r="I1016" s="28">
        <v>-0.23</v>
      </c>
      <c r="J1016" s="14" t="s">
        <v>24</v>
      </c>
    </row>
    <row r="1017" spans="1:10" hidden="1" outlineLevel="4" x14ac:dyDescent="0.25">
      <c r="A1017" s="41">
        <v>1006704</v>
      </c>
      <c r="B1017" s="14" t="s">
        <v>22</v>
      </c>
      <c r="C1017" s="15">
        <v>36342</v>
      </c>
      <c r="D1017" s="14" t="s">
        <v>1124</v>
      </c>
      <c r="E1017" s="14" t="s">
        <v>394</v>
      </c>
      <c r="F1017" s="14" t="s">
        <v>1124</v>
      </c>
      <c r="G1017" s="28">
        <v>-723</v>
      </c>
      <c r="H1017" s="28">
        <v>324.44</v>
      </c>
      <c r="I1017" s="28">
        <v>-398.56</v>
      </c>
      <c r="J1017" s="14" t="s">
        <v>24</v>
      </c>
    </row>
    <row r="1018" spans="1:10" hidden="1" outlineLevel="4" x14ac:dyDescent="0.25">
      <c r="A1018" s="41">
        <v>1006729</v>
      </c>
      <c r="B1018" s="14" t="s">
        <v>22</v>
      </c>
      <c r="C1018" s="15">
        <v>36708</v>
      </c>
      <c r="D1018" s="14" t="s">
        <v>1125</v>
      </c>
      <c r="E1018" s="14" t="s">
        <v>316</v>
      </c>
      <c r="F1018" s="14" t="s">
        <v>1125</v>
      </c>
      <c r="G1018" s="28">
        <v>3699</v>
      </c>
      <c r="H1018" s="28">
        <v>-1588.76</v>
      </c>
      <c r="I1018" s="28">
        <v>2110.2399999999998</v>
      </c>
      <c r="J1018" s="14" t="s">
        <v>24</v>
      </c>
    </row>
    <row r="1019" spans="1:10" hidden="1" outlineLevel="4" x14ac:dyDescent="0.25">
      <c r="A1019" s="41">
        <v>1006730</v>
      </c>
      <c r="B1019" s="14" t="s">
        <v>22</v>
      </c>
      <c r="C1019" s="15">
        <v>36708</v>
      </c>
      <c r="D1019" s="14" t="s">
        <v>1126</v>
      </c>
      <c r="E1019" s="14" t="s">
        <v>316</v>
      </c>
      <c r="F1019" s="14" t="s">
        <v>1126</v>
      </c>
      <c r="G1019" s="28">
        <v>556.6</v>
      </c>
      <c r="H1019" s="28">
        <v>-239.05</v>
      </c>
      <c r="I1019" s="28">
        <v>317.55</v>
      </c>
      <c r="J1019" s="14" t="s">
        <v>24</v>
      </c>
    </row>
    <row r="1020" spans="1:10" hidden="1" outlineLevel="4" x14ac:dyDescent="0.25">
      <c r="A1020" s="41">
        <v>1006731</v>
      </c>
      <c r="B1020" s="14" t="s">
        <v>22</v>
      </c>
      <c r="C1020" s="15">
        <v>36708</v>
      </c>
      <c r="D1020" s="14" t="s">
        <v>1127</v>
      </c>
      <c r="E1020" s="14" t="s">
        <v>316</v>
      </c>
      <c r="F1020" s="14" t="s">
        <v>1127</v>
      </c>
      <c r="G1020" s="28">
        <v>22911.1</v>
      </c>
      <c r="H1020" s="28">
        <v>-9840.6200000000008</v>
      </c>
      <c r="I1020" s="28">
        <v>13070.48</v>
      </c>
      <c r="J1020" s="14" t="s">
        <v>24</v>
      </c>
    </row>
    <row r="1021" spans="1:10" hidden="1" outlineLevel="4" x14ac:dyDescent="0.25">
      <c r="A1021" s="41">
        <v>1006732</v>
      </c>
      <c r="B1021" s="14" t="s">
        <v>22</v>
      </c>
      <c r="C1021" s="15">
        <v>36708</v>
      </c>
      <c r="D1021" s="14" t="s">
        <v>265</v>
      </c>
      <c r="E1021" s="14" t="s">
        <v>1128</v>
      </c>
      <c r="F1021" s="14" t="s">
        <v>265</v>
      </c>
      <c r="G1021" s="28">
        <v>2123</v>
      </c>
      <c r="H1021" s="28">
        <v>-911.86</v>
      </c>
      <c r="I1021" s="28">
        <v>1211.1400000000001</v>
      </c>
      <c r="J1021" s="14" t="s">
        <v>24</v>
      </c>
    </row>
    <row r="1022" spans="1:10" hidden="1" outlineLevel="4" x14ac:dyDescent="0.25">
      <c r="A1022" s="41">
        <v>1006733</v>
      </c>
      <c r="B1022" s="14" t="s">
        <v>22</v>
      </c>
      <c r="C1022" s="15">
        <v>36708</v>
      </c>
      <c r="D1022" s="14" t="s">
        <v>1129</v>
      </c>
      <c r="E1022" s="14" t="s">
        <v>364</v>
      </c>
      <c r="F1022" s="14" t="s">
        <v>1129</v>
      </c>
      <c r="G1022" s="28">
        <v>48297.95</v>
      </c>
      <c r="H1022" s="28">
        <v>-20744.650000000001</v>
      </c>
      <c r="I1022" s="28">
        <v>27553.3</v>
      </c>
      <c r="J1022" s="14" t="s">
        <v>24</v>
      </c>
    </row>
    <row r="1023" spans="1:10" hidden="1" outlineLevel="4" x14ac:dyDescent="0.25">
      <c r="A1023" s="41">
        <v>1006734</v>
      </c>
      <c r="B1023" s="14" t="s">
        <v>22</v>
      </c>
      <c r="C1023" s="15">
        <v>36708</v>
      </c>
      <c r="D1023" s="14" t="s">
        <v>1130</v>
      </c>
      <c r="E1023" s="14" t="s">
        <v>364</v>
      </c>
      <c r="F1023" s="14" t="s">
        <v>1130</v>
      </c>
      <c r="G1023" s="28">
        <v>20190</v>
      </c>
      <c r="H1023" s="28">
        <v>-8671.91</v>
      </c>
      <c r="I1023" s="28">
        <v>11518.09</v>
      </c>
      <c r="J1023" s="14" t="s">
        <v>24</v>
      </c>
    </row>
    <row r="1024" spans="1:10" hidden="1" outlineLevel="4" x14ac:dyDescent="0.25">
      <c r="A1024" s="41">
        <v>1006735</v>
      </c>
      <c r="B1024" s="14" t="s">
        <v>22</v>
      </c>
      <c r="C1024" s="15">
        <v>36708</v>
      </c>
      <c r="D1024" s="14" t="s">
        <v>1131</v>
      </c>
      <c r="E1024" s="14" t="s">
        <v>364</v>
      </c>
      <c r="F1024" s="14" t="s">
        <v>1131</v>
      </c>
      <c r="G1024" s="28">
        <v>2990</v>
      </c>
      <c r="H1024" s="28">
        <v>-1284.25</v>
      </c>
      <c r="I1024" s="28">
        <v>1705.75</v>
      </c>
      <c r="J1024" s="14" t="s">
        <v>24</v>
      </c>
    </row>
    <row r="1025" spans="1:10" hidden="1" outlineLevel="4" x14ac:dyDescent="0.25">
      <c r="A1025" s="41">
        <v>1006736</v>
      </c>
      <c r="B1025" s="14" t="s">
        <v>22</v>
      </c>
      <c r="C1025" s="15">
        <v>36708</v>
      </c>
      <c r="D1025" s="14" t="s">
        <v>1132</v>
      </c>
      <c r="E1025" s="14" t="s">
        <v>364</v>
      </c>
      <c r="F1025" s="14" t="s">
        <v>1132</v>
      </c>
      <c r="G1025" s="28">
        <v>2151</v>
      </c>
      <c r="H1025" s="28">
        <v>-923.9</v>
      </c>
      <c r="I1025" s="28">
        <v>1227.0999999999999</v>
      </c>
      <c r="J1025" s="14" t="s">
        <v>24</v>
      </c>
    </row>
    <row r="1026" spans="1:10" hidden="1" outlineLevel="4" x14ac:dyDescent="0.25">
      <c r="A1026" s="41">
        <v>1006737</v>
      </c>
      <c r="B1026" s="14" t="s">
        <v>22</v>
      </c>
      <c r="C1026" s="15">
        <v>36708</v>
      </c>
      <c r="D1026" s="14" t="s">
        <v>1133</v>
      </c>
      <c r="E1026" s="14" t="s">
        <v>364</v>
      </c>
      <c r="F1026" s="14" t="s">
        <v>1133</v>
      </c>
      <c r="G1026" s="28">
        <v>1979</v>
      </c>
      <c r="H1026" s="28">
        <v>-850.02</v>
      </c>
      <c r="I1026" s="28">
        <v>1128.98</v>
      </c>
      <c r="J1026" s="14" t="s">
        <v>24</v>
      </c>
    </row>
    <row r="1027" spans="1:10" hidden="1" outlineLevel="4" x14ac:dyDescent="0.25">
      <c r="A1027" s="41">
        <v>1006738</v>
      </c>
      <c r="B1027" s="14" t="s">
        <v>22</v>
      </c>
      <c r="C1027" s="15">
        <v>36708</v>
      </c>
      <c r="D1027" s="14" t="s">
        <v>1134</v>
      </c>
      <c r="E1027" s="14" t="s">
        <v>364</v>
      </c>
      <c r="F1027" s="14" t="s">
        <v>1134</v>
      </c>
      <c r="G1027" s="28">
        <v>6600</v>
      </c>
      <c r="H1027" s="28">
        <v>-2834.79</v>
      </c>
      <c r="I1027" s="28">
        <v>3765.21</v>
      </c>
      <c r="J1027" s="14" t="s">
        <v>24</v>
      </c>
    </row>
    <row r="1028" spans="1:10" hidden="1" outlineLevel="4" x14ac:dyDescent="0.25">
      <c r="A1028" s="41">
        <v>1006739</v>
      </c>
      <c r="B1028" s="14" t="s">
        <v>22</v>
      </c>
      <c r="C1028" s="15">
        <v>36708</v>
      </c>
      <c r="D1028" s="14" t="s">
        <v>1135</v>
      </c>
      <c r="E1028" s="14" t="s">
        <v>364</v>
      </c>
      <c r="F1028" s="14" t="s">
        <v>1135</v>
      </c>
      <c r="G1028" s="28">
        <v>146</v>
      </c>
      <c r="H1028" s="28">
        <v>-62.72</v>
      </c>
      <c r="I1028" s="28">
        <v>83.28</v>
      </c>
      <c r="J1028" s="14" t="s">
        <v>24</v>
      </c>
    </row>
    <row r="1029" spans="1:10" hidden="1" outlineLevel="4" x14ac:dyDescent="0.25">
      <c r="A1029" s="41">
        <v>1006746</v>
      </c>
      <c r="B1029" s="14" t="s">
        <v>22</v>
      </c>
      <c r="C1029" s="15">
        <v>36708</v>
      </c>
      <c r="D1029" s="14" t="s">
        <v>1136</v>
      </c>
      <c r="E1029" s="14" t="s">
        <v>339</v>
      </c>
      <c r="F1029" s="14" t="s">
        <v>1136</v>
      </c>
      <c r="G1029" s="28">
        <v>2351</v>
      </c>
      <c r="H1029" s="28">
        <v>-1009.8</v>
      </c>
      <c r="I1029" s="28">
        <v>1341.2</v>
      </c>
      <c r="J1029" s="14" t="s">
        <v>24</v>
      </c>
    </row>
    <row r="1030" spans="1:10" hidden="1" outlineLevel="4" x14ac:dyDescent="0.25">
      <c r="A1030" s="41">
        <v>1006747</v>
      </c>
      <c r="B1030" s="14" t="s">
        <v>22</v>
      </c>
      <c r="C1030" s="15">
        <v>36708</v>
      </c>
      <c r="D1030" s="14" t="s">
        <v>1137</v>
      </c>
      <c r="E1030" s="14" t="s">
        <v>339</v>
      </c>
      <c r="F1030" s="14" t="s">
        <v>1137</v>
      </c>
      <c r="G1030" s="28">
        <v>1736.5</v>
      </c>
      <c r="H1030" s="28">
        <v>-745.83</v>
      </c>
      <c r="I1030" s="28">
        <v>990.67</v>
      </c>
      <c r="J1030" s="14" t="s">
        <v>24</v>
      </c>
    </row>
    <row r="1031" spans="1:10" hidden="1" outlineLevel="4" x14ac:dyDescent="0.25">
      <c r="A1031" s="41">
        <v>1006748</v>
      </c>
      <c r="B1031" s="14" t="s">
        <v>22</v>
      </c>
      <c r="C1031" s="15">
        <v>36708</v>
      </c>
      <c r="D1031" s="14" t="s">
        <v>1138</v>
      </c>
      <c r="E1031" s="14" t="s">
        <v>339</v>
      </c>
      <c r="F1031" s="14" t="s">
        <v>1138</v>
      </c>
      <c r="G1031" s="28">
        <v>6100</v>
      </c>
      <c r="H1031" s="28">
        <v>-2620.0300000000002</v>
      </c>
      <c r="I1031" s="28">
        <v>3479.97</v>
      </c>
      <c r="J1031" s="14" t="s">
        <v>24</v>
      </c>
    </row>
    <row r="1032" spans="1:10" hidden="1" outlineLevel="4" x14ac:dyDescent="0.25">
      <c r="A1032" s="41">
        <v>1006749</v>
      </c>
      <c r="B1032" s="14" t="s">
        <v>22</v>
      </c>
      <c r="C1032" s="15">
        <v>36708</v>
      </c>
      <c r="D1032" s="14" t="s">
        <v>1139</v>
      </c>
      <c r="E1032" s="14" t="s">
        <v>339</v>
      </c>
      <c r="F1032" s="14" t="s">
        <v>1139</v>
      </c>
      <c r="G1032" s="28">
        <v>37888.53</v>
      </c>
      <c r="H1032" s="28">
        <v>-16273.65</v>
      </c>
      <c r="I1032" s="28">
        <v>21614.880000000001</v>
      </c>
      <c r="J1032" s="14" t="s">
        <v>24</v>
      </c>
    </row>
    <row r="1033" spans="1:10" hidden="1" outlineLevel="4" x14ac:dyDescent="0.25">
      <c r="A1033" s="41">
        <v>1006750</v>
      </c>
      <c r="B1033" s="14" t="s">
        <v>22</v>
      </c>
      <c r="C1033" s="15">
        <v>36708</v>
      </c>
      <c r="D1033" s="14" t="s">
        <v>1140</v>
      </c>
      <c r="E1033" s="14" t="s">
        <v>339</v>
      </c>
      <c r="F1033" s="14" t="s">
        <v>1140</v>
      </c>
      <c r="G1033" s="28">
        <v>3008</v>
      </c>
      <c r="H1033" s="28">
        <v>-1292.01</v>
      </c>
      <c r="I1033" s="28">
        <v>1715.99</v>
      </c>
      <c r="J1033" s="14" t="s">
        <v>24</v>
      </c>
    </row>
    <row r="1034" spans="1:10" hidden="1" outlineLevel="4" x14ac:dyDescent="0.25">
      <c r="A1034" s="41">
        <v>1006751</v>
      </c>
      <c r="B1034" s="14" t="s">
        <v>22</v>
      </c>
      <c r="C1034" s="15">
        <v>36708</v>
      </c>
      <c r="D1034" s="14" t="s">
        <v>1141</v>
      </c>
      <c r="E1034" s="14" t="s">
        <v>346</v>
      </c>
      <c r="F1034" s="14" t="s">
        <v>1141</v>
      </c>
      <c r="G1034" s="28">
        <v>1361</v>
      </c>
      <c r="H1034" s="28">
        <v>-584.55999999999995</v>
      </c>
      <c r="I1034" s="28">
        <v>776.44</v>
      </c>
      <c r="J1034" s="14" t="s">
        <v>24</v>
      </c>
    </row>
    <row r="1035" spans="1:10" hidden="1" outlineLevel="4" x14ac:dyDescent="0.25">
      <c r="A1035" s="41">
        <v>1006752</v>
      </c>
      <c r="B1035" s="14" t="s">
        <v>22</v>
      </c>
      <c r="C1035" s="15">
        <v>36708</v>
      </c>
      <c r="D1035" s="14" t="s">
        <v>1142</v>
      </c>
      <c r="E1035" s="14" t="s">
        <v>414</v>
      </c>
      <c r="F1035" s="14" t="s">
        <v>1142</v>
      </c>
      <c r="G1035" s="28">
        <v>7351</v>
      </c>
      <c r="H1035" s="28">
        <v>-3157.37</v>
      </c>
      <c r="I1035" s="28">
        <v>4193.63</v>
      </c>
      <c r="J1035" s="14" t="s">
        <v>24</v>
      </c>
    </row>
    <row r="1036" spans="1:10" hidden="1" outlineLevel="4" x14ac:dyDescent="0.25">
      <c r="A1036" s="41">
        <v>1006753</v>
      </c>
      <c r="B1036" s="14" t="s">
        <v>22</v>
      </c>
      <c r="C1036" s="15">
        <v>36708</v>
      </c>
      <c r="D1036" s="14" t="s">
        <v>1143</v>
      </c>
      <c r="E1036" s="14" t="s">
        <v>414</v>
      </c>
      <c r="F1036" s="14" t="s">
        <v>1143</v>
      </c>
      <c r="G1036" s="28">
        <v>695</v>
      </c>
      <c r="H1036" s="28">
        <v>-298.52</v>
      </c>
      <c r="I1036" s="28">
        <v>396.48</v>
      </c>
      <c r="J1036" s="14" t="s">
        <v>24</v>
      </c>
    </row>
    <row r="1037" spans="1:10" hidden="1" outlineLevel="4" x14ac:dyDescent="0.25">
      <c r="A1037" s="41">
        <v>1006757</v>
      </c>
      <c r="B1037" s="14" t="s">
        <v>22</v>
      </c>
      <c r="C1037" s="15">
        <v>36708</v>
      </c>
      <c r="D1037" s="14" t="s">
        <v>1144</v>
      </c>
      <c r="E1037" s="14" t="s">
        <v>344</v>
      </c>
      <c r="F1037" s="14" t="s">
        <v>1144</v>
      </c>
      <c r="G1037" s="28">
        <v>7</v>
      </c>
      <c r="H1037" s="28">
        <v>-3.03</v>
      </c>
      <c r="I1037" s="28">
        <v>3.97</v>
      </c>
      <c r="J1037" s="14" t="s">
        <v>24</v>
      </c>
    </row>
    <row r="1038" spans="1:10" hidden="1" outlineLevel="4" x14ac:dyDescent="0.25">
      <c r="A1038" s="41">
        <v>1006758</v>
      </c>
      <c r="B1038" s="14" t="s">
        <v>22</v>
      </c>
      <c r="C1038" s="15">
        <v>36708</v>
      </c>
      <c r="D1038" s="14" t="s">
        <v>1145</v>
      </c>
      <c r="E1038" s="14" t="s">
        <v>346</v>
      </c>
      <c r="F1038" s="14" t="s">
        <v>1145</v>
      </c>
      <c r="G1038" s="28">
        <v>5376</v>
      </c>
      <c r="H1038" s="28">
        <v>-2309.0500000000002</v>
      </c>
      <c r="I1038" s="28">
        <v>3066.95</v>
      </c>
      <c r="J1038" s="14" t="s">
        <v>24</v>
      </c>
    </row>
    <row r="1039" spans="1:10" hidden="1" outlineLevel="4" x14ac:dyDescent="0.25">
      <c r="A1039" s="41">
        <v>1006759</v>
      </c>
      <c r="B1039" s="14" t="s">
        <v>22</v>
      </c>
      <c r="C1039" s="15">
        <v>36708</v>
      </c>
      <c r="D1039" s="14" t="s">
        <v>1146</v>
      </c>
      <c r="E1039" s="14" t="s">
        <v>346</v>
      </c>
      <c r="F1039" s="14" t="s">
        <v>1146</v>
      </c>
      <c r="G1039" s="28">
        <v>-29</v>
      </c>
      <c r="H1039" s="28">
        <v>12.47</v>
      </c>
      <c r="I1039" s="28">
        <v>-16.53</v>
      </c>
      <c r="J1039" s="14" t="s">
        <v>24</v>
      </c>
    </row>
    <row r="1040" spans="1:10" hidden="1" outlineLevel="4" x14ac:dyDescent="0.25">
      <c r="A1040" s="41">
        <v>1006760</v>
      </c>
      <c r="B1040" s="14" t="s">
        <v>22</v>
      </c>
      <c r="C1040" s="15">
        <v>36708</v>
      </c>
      <c r="D1040" s="14" t="s">
        <v>1147</v>
      </c>
      <c r="E1040" s="14" t="s">
        <v>346</v>
      </c>
      <c r="F1040" s="14" t="s">
        <v>1147</v>
      </c>
      <c r="G1040" s="28">
        <v>29</v>
      </c>
      <c r="H1040" s="28">
        <v>-12.47</v>
      </c>
      <c r="I1040" s="28">
        <v>16.53</v>
      </c>
      <c r="J1040" s="14" t="s">
        <v>24</v>
      </c>
    </row>
    <row r="1041" spans="1:10" hidden="1" outlineLevel="4" x14ac:dyDescent="0.25">
      <c r="A1041" s="41">
        <v>1006761</v>
      </c>
      <c r="B1041" s="14" t="s">
        <v>22</v>
      </c>
      <c r="C1041" s="15">
        <v>36708</v>
      </c>
      <c r="D1041" s="14" t="s">
        <v>1148</v>
      </c>
      <c r="E1041" s="14" t="s">
        <v>394</v>
      </c>
      <c r="F1041" s="14" t="s">
        <v>1148</v>
      </c>
      <c r="G1041" s="28">
        <v>1727.81</v>
      </c>
      <c r="H1041" s="28">
        <v>-742.17</v>
      </c>
      <c r="I1041" s="28">
        <v>985.64</v>
      </c>
      <c r="J1041" s="14" t="s">
        <v>24</v>
      </c>
    </row>
    <row r="1042" spans="1:10" hidden="1" outlineLevel="4" x14ac:dyDescent="0.25">
      <c r="A1042" s="41">
        <v>1006843</v>
      </c>
      <c r="B1042" s="14" t="s">
        <v>22</v>
      </c>
      <c r="C1042" s="15">
        <v>36708</v>
      </c>
      <c r="D1042" s="14" t="s">
        <v>1149</v>
      </c>
      <c r="E1042" s="14" t="s">
        <v>316</v>
      </c>
      <c r="F1042" s="14" t="s">
        <v>1149</v>
      </c>
      <c r="G1042" s="28">
        <v>175</v>
      </c>
      <c r="H1042" s="28">
        <v>-75.22</v>
      </c>
      <c r="I1042" s="28">
        <v>99.78</v>
      </c>
      <c r="J1042" s="14" t="s">
        <v>24</v>
      </c>
    </row>
    <row r="1043" spans="1:10" hidden="1" outlineLevel="4" x14ac:dyDescent="0.25">
      <c r="A1043" s="41">
        <v>1006844</v>
      </c>
      <c r="B1043" s="14" t="s">
        <v>22</v>
      </c>
      <c r="C1043" s="15">
        <v>36708</v>
      </c>
      <c r="D1043" s="14" t="s">
        <v>1150</v>
      </c>
      <c r="E1043" s="14" t="s">
        <v>316</v>
      </c>
      <c r="F1043" s="14" t="s">
        <v>1150</v>
      </c>
      <c r="G1043" s="28">
        <v>1597</v>
      </c>
      <c r="H1043" s="28">
        <v>-685.96</v>
      </c>
      <c r="I1043" s="28">
        <v>911.04</v>
      </c>
      <c r="J1043" s="14" t="s">
        <v>24</v>
      </c>
    </row>
    <row r="1044" spans="1:10" hidden="1" outlineLevel="4" x14ac:dyDescent="0.25">
      <c r="A1044" s="41">
        <v>1007065</v>
      </c>
      <c r="B1044" s="14" t="s">
        <v>22</v>
      </c>
      <c r="C1044" s="15">
        <v>36342</v>
      </c>
      <c r="D1044" s="14" t="s">
        <v>1084</v>
      </c>
      <c r="E1044" s="14" t="s">
        <v>339</v>
      </c>
      <c r="F1044" s="14" t="s">
        <v>1084</v>
      </c>
      <c r="G1044" s="28">
        <v>699</v>
      </c>
      <c r="H1044" s="28">
        <v>-313.64</v>
      </c>
      <c r="I1044" s="28">
        <v>385.36</v>
      </c>
      <c r="J1044" s="14" t="s">
        <v>24</v>
      </c>
    </row>
    <row r="1045" spans="1:10" hidden="1" outlineLevel="4" x14ac:dyDescent="0.25">
      <c r="A1045" s="41">
        <v>1007066</v>
      </c>
      <c r="B1045" s="14" t="s">
        <v>22</v>
      </c>
      <c r="C1045" s="15">
        <v>36342</v>
      </c>
      <c r="D1045" s="14" t="s">
        <v>1151</v>
      </c>
      <c r="E1045" s="14" t="s">
        <v>339</v>
      </c>
      <c r="F1045" s="14" t="s">
        <v>1151</v>
      </c>
      <c r="G1045" s="28">
        <v>3082</v>
      </c>
      <c r="H1045" s="28">
        <v>-1382.91</v>
      </c>
      <c r="I1045" s="28">
        <v>1699.09</v>
      </c>
      <c r="J1045" s="14" t="s">
        <v>24</v>
      </c>
    </row>
    <row r="1046" spans="1:10" hidden="1" outlineLevel="4" x14ac:dyDescent="0.25">
      <c r="A1046" s="41">
        <v>1007067</v>
      </c>
      <c r="B1046" s="14" t="s">
        <v>22</v>
      </c>
      <c r="C1046" s="15">
        <v>36342</v>
      </c>
      <c r="D1046" s="14" t="s">
        <v>1152</v>
      </c>
      <c r="E1046" s="14" t="s">
        <v>339</v>
      </c>
      <c r="F1046" s="14" t="s">
        <v>1152</v>
      </c>
      <c r="G1046" s="28">
        <v>2721</v>
      </c>
      <c r="H1046" s="28">
        <v>-1220.94</v>
      </c>
      <c r="I1046" s="28">
        <v>1500.06</v>
      </c>
      <c r="J1046" s="14" t="s">
        <v>24</v>
      </c>
    </row>
    <row r="1047" spans="1:10" hidden="1" outlineLevel="4" x14ac:dyDescent="0.25">
      <c r="A1047" s="41">
        <v>1007070</v>
      </c>
      <c r="B1047" s="14" t="s">
        <v>22</v>
      </c>
      <c r="C1047" s="15">
        <v>36342</v>
      </c>
      <c r="D1047" s="14" t="s">
        <v>1153</v>
      </c>
      <c r="E1047" s="14" t="s">
        <v>327</v>
      </c>
      <c r="F1047" s="14" t="s">
        <v>1153</v>
      </c>
      <c r="G1047" s="28">
        <v>1208</v>
      </c>
      <c r="H1047" s="28">
        <v>-542.07000000000005</v>
      </c>
      <c r="I1047" s="28">
        <v>665.93</v>
      </c>
      <c r="J1047" s="14" t="s">
        <v>24</v>
      </c>
    </row>
    <row r="1048" spans="1:10" outlineLevel="4" x14ac:dyDescent="0.25">
      <c r="A1048" s="47">
        <v>1007071</v>
      </c>
      <c r="B1048" s="48" t="s">
        <v>22</v>
      </c>
      <c r="C1048" s="49">
        <v>36342</v>
      </c>
      <c r="D1048" s="48" t="s">
        <v>1154</v>
      </c>
      <c r="E1048" s="48" t="s">
        <v>291</v>
      </c>
      <c r="F1048" s="48" t="s">
        <v>1154</v>
      </c>
      <c r="G1048" s="57">
        <v>9190</v>
      </c>
      <c r="H1048" s="57">
        <v>-4123.66</v>
      </c>
      <c r="I1048" s="57">
        <v>5066.34</v>
      </c>
      <c r="J1048" s="48" t="s">
        <v>24</v>
      </c>
    </row>
    <row r="1049" spans="1:10" hidden="1" outlineLevel="4" x14ac:dyDescent="0.25">
      <c r="A1049" s="41">
        <v>1007072</v>
      </c>
      <c r="B1049" s="14" t="s">
        <v>22</v>
      </c>
      <c r="C1049" s="15">
        <v>36342</v>
      </c>
      <c r="D1049" s="14" t="s">
        <v>1154</v>
      </c>
      <c r="E1049" s="14" t="s">
        <v>414</v>
      </c>
      <c r="F1049" s="14" t="s">
        <v>1154</v>
      </c>
      <c r="G1049" s="28">
        <v>61</v>
      </c>
      <c r="H1049" s="28">
        <v>-27.38</v>
      </c>
      <c r="I1049" s="28">
        <v>33.619999999999997</v>
      </c>
      <c r="J1049" s="14" t="s">
        <v>24</v>
      </c>
    </row>
    <row r="1050" spans="1:10" hidden="1" outlineLevel="4" x14ac:dyDescent="0.25">
      <c r="A1050" s="41">
        <v>1007073</v>
      </c>
      <c r="B1050" s="14" t="s">
        <v>22</v>
      </c>
      <c r="C1050" s="15">
        <v>36342</v>
      </c>
      <c r="D1050" s="14" t="s">
        <v>1084</v>
      </c>
      <c r="E1050" s="14" t="s">
        <v>414</v>
      </c>
      <c r="F1050" s="14" t="s">
        <v>1084</v>
      </c>
      <c r="G1050" s="28">
        <v>536</v>
      </c>
      <c r="H1050" s="28">
        <v>-240.54</v>
      </c>
      <c r="I1050" s="28">
        <v>295.45999999999998</v>
      </c>
      <c r="J1050" s="14" t="s">
        <v>24</v>
      </c>
    </row>
    <row r="1051" spans="1:10" hidden="1" outlineLevel="4" x14ac:dyDescent="0.25">
      <c r="A1051" s="41">
        <v>1007074</v>
      </c>
      <c r="B1051" s="14" t="s">
        <v>22</v>
      </c>
      <c r="C1051" s="15">
        <v>36342</v>
      </c>
      <c r="D1051" s="14" t="s">
        <v>1155</v>
      </c>
      <c r="E1051" s="14" t="s">
        <v>414</v>
      </c>
      <c r="F1051" s="14" t="s">
        <v>1155</v>
      </c>
      <c r="G1051" s="28">
        <v>1887</v>
      </c>
      <c r="H1051" s="28">
        <v>-846.7</v>
      </c>
      <c r="I1051" s="28">
        <v>1040.3</v>
      </c>
      <c r="J1051" s="14" t="s">
        <v>24</v>
      </c>
    </row>
    <row r="1052" spans="1:10" hidden="1" outlineLevel="4" x14ac:dyDescent="0.25">
      <c r="A1052" s="41">
        <v>1007075</v>
      </c>
      <c r="B1052" s="14" t="s">
        <v>22</v>
      </c>
      <c r="C1052" s="15">
        <v>36342</v>
      </c>
      <c r="D1052" s="14" t="s">
        <v>1156</v>
      </c>
      <c r="E1052" s="14" t="s">
        <v>414</v>
      </c>
      <c r="F1052" s="14" t="s">
        <v>1156</v>
      </c>
      <c r="G1052" s="28">
        <v>157668</v>
      </c>
      <c r="H1052" s="28">
        <v>-70747.360000000001</v>
      </c>
      <c r="I1052" s="28">
        <v>86920.639999999999</v>
      </c>
      <c r="J1052" s="14" t="s">
        <v>24</v>
      </c>
    </row>
    <row r="1053" spans="1:10" hidden="1" outlineLevel="4" x14ac:dyDescent="0.25">
      <c r="A1053" s="41">
        <v>1007076</v>
      </c>
      <c r="B1053" s="14" t="s">
        <v>22</v>
      </c>
      <c r="C1053" s="15">
        <v>36342</v>
      </c>
      <c r="D1053" s="14" t="s">
        <v>1157</v>
      </c>
      <c r="E1053" s="14" t="s">
        <v>414</v>
      </c>
      <c r="F1053" s="14" t="s">
        <v>1157</v>
      </c>
      <c r="G1053" s="28">
        <v>2762</v>
      </c>
      <c r="H1053" s="28">
        <v>-1239.3499999999999</v>
      </c>
      <c r="I1053" s="28">
        <v>1522.65</v>
      </c>
      <c r="J1053" s="14" t="s">
        <v>24</v>
      </c>
    </row>
    <row r="1054" spans="1:10" hidden="1" outlineLevel="4" x14ac:dyDescent="0.25">
      <c r="A1054" s="41">
        <v>1007080</v>
      </c>
      <c r="B1054" s="14" t="s">
        <v>22</v>
      </c>
      <c r="C1054" s="15">
        <v>36342</v>
      </c>
      <c r="D1054" s="14" t="s">
        <v>1154</v>
      </c>
      <c r="E1054" s="14" t="s">
        <v>324</v>
      </c>
      <c r="F1054" s="14" t="s">
        <v>1154</v>
      </c>
      <c r="G1054" s="28">
        <v>114</v>
      </c>
      <c r="H1054" s="28">
        <v>-51.12</v>
      </c>
      <c r="I1054" s="28">
        <v>62.88</v>
      </c>
      <c r="J1054" s="14" t="s">
        <v>24</v>
      </c>
    </row>
    <row r="1055" spans="1:10" hidden="1" outlineLevel="4" x14ac:dyDescent="0.25">
      <c r="A1055" s="41">
        <v>1007085</v>
      </c>
      <c r="B1055" s="14" t="s">
        <v>22</v>
      </c>
      <c r="C1055" s="15">
        <v>36342</v>
      </c>
      <c r="D1055" s="14" t="s">
        <v>1158</v>
      </c>
      <c r="E1055" s="14" t="s">
        <v>364</v>
      </c>
      <c r="F1055" s="14" t="s">
        <v>1158</v>
      </c>
      <c r="G1055" s="28">
        <v>17</v>
      </c>
      <c r="H1055" s="28">
        <v>-7.64</v>
      </c>
      <c r="I1055" s="28">
        <v>9.36</v>
      </c>
      <c r="J1055" s="14" t="s">
        <v>24</v>
      </c>
    </row>
    <row r="1056" spans="1:10" hidden="1" outlineLevel="4" x14ac:dyDescent="0.25">
      <c r="A1056" s="41">
        <v>1007087</v>
      </c>
      <c r="B1056" s="14" t="s">
        <v>22</v>
      </c>
      <c r="C1056" s="15">
        <v>36342</v>
      </c>
      <c r="D1056" s="14" t="s">
        <v>1159</v>
      </c>
      <c r="E1056" s="14" t="s">
        <v>394</v>
      </c>
      <c r="F1056" s="14" t="s">
        <v>1159</v>
      </c>
      <c r="G1056" s="28">
        <v>153</v>
      </c>
      <c r="H1056" s="28">
        <v>-68.63</v>
      </c>
      <c r="I1056" s="28">
        <v>84.37</v>
      </c>
      <c r="J1056" s="14" t="s">
        <v>24</v>
      </c>
    </row>
    <row r="1057" spans="1:10" hidden="1" outlineLevel="4" x14ac:dyDescent="0.25">
      <c r="A1057" s="41">
        <v>1007089</v>
      </c>
      <c r="B1057" s="14" t="s">
        <v>22</v>
      </c>
      <c r="C1057" s="15">
        <v>36342</v>
      </c>
      <c r="D1057" s="14" t="s">
        <v>1160</v>
      </c>
      <c r="E1057" s="14" t="s">
        <v>364</v>
      </c>
      <c r="F1057" s="14" t="s">
        <v>1160</v>
      </c>
      <c r="G1057" s="28">
        <v>205</v>
      </c>
      <c r="H1057" s="28">
        <v>-91.98</v>
      </c>
      <c r="I1057" s="28">
        <v>113.02</v>
      </c>
      <c r="J1057" s="14" t="s">
        <v>24</v>
      </c>
    </row>
    <row r="1058" spans="1:10" hidden="1" outlineLevel="4" x14ac:dyDescent="0.25">
      <c r="A1058" s="41">
        <v>1007091</v>
      </c>
      <c r="B1058" s="14" t="s">
        <v>22</v>
      </c>
      <c r="C1058" s="15">
        <v>36342</v>
      </c>
      <c r="D1058" s="14" t="s">
        <v>1154</v>
      </c>
      <c r="E1058" s="14" t="s">
        <v>394</v>
      </c>
      <c r="F1058" s="14" t="s">
        <v>1154</v>
      </c>
      <c r="G1058" s="28">
        <v>12274</v>
      </c>
      <c r="H1058" s="28">
        <v>-5507.5</v>
      </c>
      <c r="I1058" s="28">
        <v>6766.5</v>
      </c>
      <c r="J1058" s="14" t="s">
        <v>24</v>
      </c>
    </row>
    <row r="1059" spans="1:10" hidden="1" outlineLevel="4" x14ac:dyDescent="0.25">
      <c r="A1059" s="41">
        <v>1007153</v>
      </c>
      <c r="B1059" s="14" t="s">
        <v>22</v>
      </c>
      <c r="C1059" s="15">
        <v>36342</v>
      </c>
      <c r="D1059" s="14" t="s">
        <v>1161</v>
      </c>
      <c r="E1059" s="14" t="s">
        <v>487</v>
      </c>
      <c r="F1059" s="14" t="s">
        <v>1161</v>
      </c>
      <c r="G1059" s="28">
        <v>1868</v>
      </c>
      <c r="H1059" s="28">
        <v>-838.21</v>
      </c>
      <c r="I1059" s="28">
        <v>1029.79</v>
      </c>
      <c r="J1059" s="14" t="s">
        <v>24</v>
      </c>
    </row>
    <row r="1060" spans="1:10" hidden="1" outlineLevel="4" x14ac:dyDescent="0.25">
      <c r="A1060" s="41">
        <v>1007154</v>
      </c>
      <c r="B1060" s="14" t="s">
        <v>22</v>
      </c>
      <c r="C1060" s="15">
        <v>36342</v>
      </c>
      <c r="D1060" s="14" t="s">
        <v>1084</v>
      </c>
      <c r="E1060" s="14" t="s">
        <v>364</v>
      </c>
      <c r="F1060" s="14" t="s">
        <v>1084</v>
      </c>
      <c r="G1060" s="28">
        <v>-44</v>
      </c>
      <c r="H1060" s="28">
        <v>19.739999999999998</v>
      </c>
      <c r="I1060" s="28">
        <v>-24.26</v>
      </c>
      <c r="J1060" s="14" t="s">
        <v>24</v>
      </c>
    </row>
    <row r="1061" spans="1:10" hidden="1" outlineLevel="4" x14ac:dyDescent="0.25">
      <c r="A1061" s="41">
        <v>1007156</v>
      </c>
      <c r="B1061" s="14" t="s">
        <v>22</v>
      </c>
      <c r="C1061" s="15">
        <v>36342</v>
      </c>
      <c r="D1061" s="14" t="s">
        <v>1162</v>
      </c>
      <c r="E1061" s="14" t="s">
        <v>280</v>
      </c>
      <c r="F1061" s="14" t="s">
        <v>1162</v>
      </c>
      <c r="G1061" s="28">
        <v>8306</v>
      </c>
      <c r="H1061" s="28">
        <v>-3726.99</v>
      </c>
      <c r="I1061" s="28">
        <v>4579.01</v>
      </c>
      <c r="J1061" s="14" t="s">
        <v>24</v>
      </c>
    </row>
    <row r="1062" spans="1:10" hidden="1" outlineLevel="4" x14ac:dyDescent="0.25">
      <c r="A1062" s="41">
        <v>1007158</v>
      </c>
      <c r="B1062" s="14" t="s">
        <v>22</v>
      </c>
      <c r="C1062" s="15">
        <v>36342</v>
      </c>
      <c r="D1062" s="14" t="s">
        <v>1163</v>
      </c>
      <c r="E1062" s="14" t="s">
        <v>316</v>
      </c>
      <c r="F1062" s="14" t="s">
        <v>1163</v>
      </c>
      <c r="G1062" s="28">
        <v>73613</v>
      </c>
      <c r="H1062" s="28">
        <v>-33030.97</v>
      </c>
      <c r="I1062" s="28">
        <v>40582.03</v>
      </c>
      <c r="J1062" s="14" t="s">
        <v>24</v>
      </c>
    </row>
    <row r="1063" spans="1:10" hidden="1" outlineLevel="4" x14ac:dyDescent="0.25">
      <c r="A1063" s="41">
        <v>1007159</v>
      </c>
      <c r="B1063" s="14" t="s">
        <v>22</v>
      </c>
      <c r="C1063" s="15">
        <v>36342</v>
      </c>
      <c r="D1063" s="14" t="s">
        <v>1164</v>
      </c>
      <c r="E1063" s="14" t="s">
        <v>316</v>
      </c>
      <c r="F1063" s="14" t="s">
        <v>1164</v>
      </c>
      <c r="G1063" s="28">
        <v>713</v>
      </c>
      <c r="H1063" s="28">
        <v>-319.94</v>
      </c>
      <c r="I1063" s="28">
        <v>393.06</v>
      </c>
      <c r="J1063" s="14" t="s">
        <v>24</v>
      </c>
    </row>
    <row r="1064" spans="1:10" hidden="1" outlineLevel="4" x14ac:dyDescent="0.25">
      <c r="A1064" s="41">
        <v>1007160</v>
      </c>
      <c r="B1064" s="14" t="s">
        <v>22</v>
      </c>
      <c r="C1064" s="15">
        <v>36342</v>
      </c>
      <c r="D1064" s="14" t="s">
        <v>1165</v>
      </c>
      <c r="E1064" s="14" t="s">
        <v>316</v>
      </c>
      <c r="F1064" s="14" t="s">
        <v>1165</v>
      </c>
      <c r="G1064" s="28">
        <v>32585</v>
      </c>
      <c r="H1064" s="28">
        <v>-14621.26</v>
      </c>
      <c r="I1064" s="28">
        <v>17963.740000000002</v>
      </c>
      <c r="J1064" s="14" t="s">
        <v>24</v>
      </c>
    </row>
    <row r="1065" spans="1:10" hidden="1" outlineLevel="4" x14ac:dyDescent="0.25">
      <c r="A1065" s="41">
        <v>1007161</v>
      </c>
      <c r="B1065" s="14" t="s">
        <v>22</v>
      </c>
      <c r="C1065" s="15">
        <v>36342</v>
      </c>
      <c r="D1065" s="14" t="s">
        <v>1163</v>
      </c>
      <c r="E1065" s="14" t="s">
        <v>316</v>
      </c>
      <c r="F1065" s="14" t="s">
        <v>1163</v>
      </c>
      <c r="G1065" s="28">
        <v>564</v>
      </c>
      <c r="H1065" s="28">
        <v>-253.04</v>
      </c>
      <c r="I1065" s="28">
        <v>310.95999999999998</v>
      </c>
      <c r="J1065" s="14" t="s">
        <v>24</v>
      </c>
    </row>
    <row r="1066" spans="1:10" hidden="1" outlineLevel="4" x14ac:dyDescent="0.25">
      <c r="A1066" s="41">
        <v>1007162</v>
      </c>
      <c r="B1066" s="14" t="s">
        <v>22</v>
      </c>
      <c r="C1066" s="15">
        <v>36342</v>
      </c>
      <c r="D1066" s="14" t="s">
        <v>1084</v>
      </c>
      <c r="E1066" s="14" t="s">
        <v>364</v>
      </c>
      <c r="F1066" s="14" t="s">
        <v>1084</v>
      </c>
      <c r="G1066" s="28">
        <v>494</v>
      </c>
      <c r="H1066" s="28">
        <v>-221.65</v>
      </c>
      <c r="I1066" s="28">
        <v>272.35000000000002</v>
      </c>
      <c r="J1066" s="14" t="s">
        <v>24</v>
      </c>
    </row>
    <row r="1067" spans="1:10" hidden="1" outlineLevel="4" x14ac:dyDescent="0.25">
      <c r="A1067" s="41">
        <v>1007163</v>
      </c>
      <c r="B1067" s="14" t="s">
        <v>22</v>
      </c>
      <c r="C1067" s="15">
        <v>36342</v>
      </c>
      <c r="D1067" s="14" t="s">
        <v>1166</v>
      </c>
      <c r="E1067" s="14" t="s">
        <v>364</v>
      </c>
      <c r="F1067" s="14" t="s">
        <v>1166</v>
      </c>
      <c r="G1067" s="28">
        <v>66817</v>
      </c>
      <c r="H1067" s="28">
        <v>-29981.51</v>
      </c>
      <c r="I1067" s="28">
        <v>36835.49</v>
      </c>
      <c r="J1067" s="14" t="s">
        <v>24</v>
      </c>
    </row>
    <row r="1068" spans="1:10" hidden="1" outlineLevel="4" x14ac:dyDescent="0.25">
      <c r="A1068" s="41">
        <v>1007164</v>
      </c>
      <c r="B1068" s="14" t="s">
        <v>22</v>
      </c>
      <c r="C1068" s="15">
        <v>36342</v>
      </c>
      <c r="D1068" s="14" t="s">
        <v>1160</v>
      </c>
      <c r="E1068" s="14" t="s">
        <v>364</v>
      </c>
      <c r="F1068" s="14" t="s">
        <v>1160</v>
      </c>
      <c r="G1068" s="28">
        <v>18118</v>
      </c>
      <c r="H1068" s="28">
        <v>-8129.75</v>
      </c>
      <c r="I1068" s="28">
        <v>9988.25</v>
      </c>
      <c r="J1068" s="14" t="s">
        <v>24</v>
      </c>
    </row>
    <row r="1069" spans="1:10" hidden="1" outlineLevel="4" x14ac:dyDescent="0.25">
      <c r="A1069" s="41">
        <v>1007174</v>
      </c>
      <c r="B1069" s="14" t="s">
        <v>22</v>
      </c>
      <c r="C1069" s="15">
        <v>36342</v>
      </c>
      <c r="D1069" s="14" t="s">
        <v>1167</v>
      </c>
      <c r="E1069" s="14" t="s">
        <v>339</v>
      </c>
      <c r="F1069" s="14" t="s">
        <v>1154</v>
      </c>
      <c r="G1069" s="28">
        <v>34</v>
      </c>
      <c r="H1069" s="28">
        <v>-15.26</v>
      </c>
      <c r="I1069" s="28">
        <v>18.739999999999998</v>
      </c>
      <c r="J1069" s="14" t="s">
        <v>24</v>
      </c>
    </row>
    <row r="1070" spans="1:10" hidden="1" outlineLevel="4" x14ac:dyDescent="0.25">
      <c r="A1070" s="41">
        <v>1015136</v>
      </c>
      <c r="B1070" s="14" t="s">
        <v>22</v>
      </c>
      <c r="C1070" s="15">
        <v>37438</v>
      </c>
      <c r="D1070" s="14" t="s">
        <v>1123</v>
      </c>
      <c r="E1070" s="14" t="s">
        <v>394</v>
      </c>
      <c r="F1070" s="14" t="s">
        <v>1123</v>
      </c>
      <c r="G1070" s="28">
        <v>0.57999999999999996</v>
      </c>
      <c r="H1070" s="28">
        <v>-0.21</v>
      </c>
      <c r="I1070" s="28">
        <v>0.37</v>
      </c>
      <c r="J1070" s="14" t="s">
        <v>24</v>
      </c>
    </row>
    <row r="1071" spans="1:10" hidden="1" outlineLevel="4" x14ac:dyDescent="0.25">
      <c r="A1071" s="41">
        <v>1015156</v>
      </c>
      <c r="B1071" s="14" t="s">
        <v>22</v>
      </c>
      <c r="C1071" s="15">
        <v>37803</v>
      </c>
      <c r="D1071" s="14" t="s">
        <v>1123</v>
      </c>
      <c r="E1071" s="14" t="s">
        <v>394</v>
      </c>
      <c r="F1071" s="14" t="s">
        <v>1123</v>
      </c>
      <c r="G1071" s="28">
        <v>0.32</v>
      </c>
      <c r="H1071" s="28">
        <v>-0.15</v>
      </c>
      <c r="I1071" s="28">
        <v>0.17</v>
      </c>
      <c r="J1071" s="14" t="s">
        <v>24</v>
      </c>
    </row>
    <row r="1072" spans="1:10" hidden="1" outlineLevel="4" x14ac:dyDescent="0.25">
      <c r="A1072" s="14">
        <v>1015179</v>
      </c>
      <c r="B1072" s="14" t="s">
        <v>22</v>
      </c>
      <c r="C1072" s="15">
        <v>37803</v>
      </c>
      <c r="D1072" s="14" t="s">
        <v>1168</v>
      </c>
      <c r="E1072" s="14" t="e">
        <f>VLOOKUP($A1072,[1]Sheet1!$A$2:$B$1358,2,FALSE)</f>
        <v>#N/A</v>
      </c>
      <c r="F1072" s="14" t="e">
        <f>VLOOKUP($A1072,[2]Sheet1!$A$2:$B$1358,2,FALSE)</f>
        <v>#N/A</v>
      </c>
      <c r="G1072" s="28">
        <v>0</v>
      </c>
      <c r="H1072" s="28">
        <v>0</v>
      </c>
      <c r="I1072" s="28">
        <v>0</v>
      </c>
      <c r="J1072" s="14" t="s">
        <v>24</v>
      </c>
    </row>
    <row r="1073" spans="1:10" hidden="1" outlineLevel="4" x14ac:dyDescent="0.25">
      <c r="A1073" s="41">
        <v>1015180</v>
      </c>
      <c r="B1073" s="14" t="s">
        <v>22</v>
      </c>
      <c r="C1073" s="15">
        <v>37803</v>
      </c>
      <c r="D1073" s="14" t="s">
        <v>1168</v>
      </c>
      <c r="E1073" s="14" t="s">
        <v>344</v>
      </c>
      <c r="F1073" s="14" t="s">
        <v>1168</v>
      </c>
      <c r="G1073" s="28">
        <v>623.9</v>
      </c>
      <c r="H1073" s="28">
        <v>-231.59</v>
      </c>
      <c r="I1073" s="28">
        <v>392.31</v>
      </c>
      <c r="J1073" s="14" t="s">
        <v>24</v>
      </c>
    </row>
    <row r="1074" spans="1:10" hidden="1" outlineLevel="4" x14ac:dyDescent="0.25">
      <c r="A1074" s="41">
        <v>1015243</v>
      </c>
      <c r="B1074" s="14" t="s">
        <v>22</v>
      </c>
      <c r="C1074" s="15">
        <v>37803</v>
      </c>
      <c r="D1074" s="14" t="s">
        <v>1169</v>
      </c>
      <c r="E1074" s="14" t="s">
        <v>394</v>
      </c>
      <c r="F1074" s="14" t="s">
        <v>1169</v>
      </c>
      <c r="G1074" s="28">
        <v>8538.02</v>
      </c>
      <c r="H1074" s="28">
        <v>-3169.87</v>
      </c>
      <c r="I1074" s="28">
        <v>5368.15</v>
      </c>
      <c r="J1074" s="14" t="s">
        <v>24</v>
      </c>
    </row>
    <row r="1075" spans="1:10" hidden="1" outlineLevel="4" x14ac:dyDescent="0.25">
      <c r="A1075" s="41">
        <v>1015250</v>
      </c>
      <c r="B1075" s="14" t="s">
        <v>22</v>
      </c>
      <c r="C1075" s="15">
        <v>37803</v>
      </c>
      <c r="D1075" s="14" t="s">
        <v>1170</v>
      </c>
      <c r="E1075" s="14" t="s">
        <v>394</v>
      </c>
      <c r="F1075" s="14" t="s">
        <v>1170</v>
      </c>
      <c r="G1075" s="28">
        <v>6013</v>
      </c>
      <c r="H1075" s="28">
        <v>-2232.4499999999998</v>
      </c>
      <c r="I1075" s="28">
        <v>3780.55</v>
      </c>
      <c r="J1075" s="14" t="s">
        <v>24</v>
      </c>
    </row>
    <row r="1076" spans="1:10" hidden="1" outlineLevel="4" x14ac:dyDescent="0.25">
      <c r="A1076" s="41">
        <v>1015251</v>
      </c>
      <c r="B1076" s="14" t="s">
        <v>22</v>
      </c>
      <c r="C1076" s="15">
        <v>37803</v>
      </c>
      <c r="D1076" s="14" t="s">
        <v>1170</v>
      </c>
      <c r="E1076" s="14" t="s">
        <v>394</v>
      </c>
      <c r="F1076" s="14" t="s">
        <v>1170</v>
      </c>
      <c r="G1076" s="28">
        <v>-6013</v>
      </c>
      <c r="H1076" s="28">
        <v>2232.4499999999998</v>
      </c>
      <c r="I1076" s="28">
        <v>-3780.55</v>
      </c>
      <c r="J1076" s="14" t="s">
        <v>24</v>
      </c>
    </row>
    <row r="1077" spans="1:10" hidden="1" outlineLevel="4" x14ac:dyDescent="0.25">
      <c r="A1077" s="41">
        <v>1015258</v>
      </c>
      <c r="B1077" s="14" t="s">
        <v>22</v>
      </c>
      <c r="C1077" s="15">
        <v>37987</v>
      </c>
      <c r="D1077" s="14" t="s">
        <v>1171</v>
      </c>
      <c r="E1077" s="14" t="s">
        <v>394</v>
      </c>
      <c r="F1077" s="14" t="s">
        <v>1171</v>
      </c>
      <c r="G1077" s="28">
        <v>15803.95</v>
      </c>
      <c r="H1077" s="28">
        <v>-5557.55</v>
      </c>
      <c r="I1077" s="28">
        <v>10246.4</v>
      </c>
      <c r="J1077" s="14" t="s">
        <v>24</v>
      </c>
    </row>
    <row r="1078" spans="1:10" hidden="1" outlineLevel="4" x14ac:dyDescent="0.25">
      <c r="A1078" s="41">
        <v>1015281</v>
      </c>
      <c r="B1078" s="14" t="s">
        <v>22</v>
      </c>
      <c r="C1078" s="15">
        <v>38047</v>
      </c>
      <c r="D1078" s="14" t="s">
        <v>1172</v>
      </c>
      <c r="E1078" s="14" t="s">
        <v>394</v>
      </c>
      <c r="F1078" s="14" t="s">
        <v>218</v>
      </c>
      <c r="G1078" s="28">
        <v>9007.33</v>
      </c>
      <c r="H1078" s="28">
        <v>-3167.46</v>
      </c>
      <c r="I1078" s="28">
        <v>5839.87</v>
      </c>
      <c r="J1078" s="14" t="s">
        <v>24</v>
      </c>
    </row>
    <row r="1079" spans="1:10" hidden="1" outlineLevel="4" x14ac:dyDescent="0.25">
      <c r="A1079" s="41">
        <v>1015299</v>
      </c>
      <c r="B1079" s="14" t="s">
        <v>22</v>
      </c>
      <c r="C1079" s="15">
        <v>38047</v>
      </c>
      <c r="D1079" s="14" t="s">
        <v>1173</v>
      </c>
      <c r="E1079" s="14" t="s">
        <v>394</v>
      </c>
      <c r="F1079" s="14" t="s">
        <v>1174</v>
      </c>
      <c r="G1079" s="28">
        <v>1532</v>
      </c>
      <c r="H1079" s="28">
        <v>-538.74</v>
      </c>
      <c r="I1079" s="28">
        <v>993.26</v>
      </c>
      <c r="J1079" s="14" t="s">
        <v>24</v>
      </c>
    </row>
    <row r="1080" spans="1:10" hidden="1" outlineLevel="4" x14ac:dyDescent="0.25">
      <c r="A1080" s="41">
        <v>1015306</v>
      </c>
      <c r="B1080" s="14" t="s">
        <v>22</v>
      </c>
      <c r="C1080" s="15">
        <v>38078</v>
      </c>
      <c r="D1080" s="14" t="s">
        <v>1175</v>
      </c>
      <c r="E1080" s="14" t="s">
        <v>394</v>
      </c>
      <c r="F1080" s="14" t="s">
        <v>1176</v>
      </c>
      <c r="G1080" s="28">
        <v>87.12</v>
      </c>
      <c r="H1080" s="28">
        <v>-30.68</v>
      </c>
      <c r="I1080" s="28">
        <v>56.44</v>
      </c>
      <c r="J1080" s="14" t="s">
        <v>24</v>
      </c>
    </row>
    <row r="1081" spans="1:10" outlineLevel="4" x14ac:dyDescent="0.25">
      <c r="A1081" s="47">
        <v>1015399</v>
      </c>
      <c r="B1081" s="48" t="s">
        <v>22</v>
      </c>
      <c r="C1081" s="49">
        <v>38169</v>
      </c>
      <c r="D1081" s="48" t="s">
        <v>147</v>
      </c>
      <c r="E1081" s="48" t="s">
        <v>394</v>
      </c>
      <c r="F1081" s="48" t="s">
        <v>1177</v>
      </c>
      <c r="G1081" s="57">
        <v>30748.07</v>
      </c>
      <c r="H1081" s="57">
        <v>-10812.72</v>
      </c>
      <c r="I1081" s="57">
        <v>19935.349999999999</v>
      </c>
      <c r="J1081" s="48" t="s">
        <v>24</v>
      </c>
    </row>
    <row r="1082" spans="1:10" outlineLevel="4" x14ac:dyDescent="0.25">
      <c r="A1082" s="47">
        <v>1015420</v>
      </c>
      <c r="B1082" s="48" t="s">
        <v>22</v>
      </c>
      <c r="C1082" s="49">
        <v>38200</v>
      </c>
      <c r="D1082" s="48" t="s">
        <v>145</v>
      </c>
      <c r="E1082" s="48" t="s">
        <v>394</v>
      </c>
      <c r="F1082" s="48" t="s">
        <v>1177</v>
      </c>
      <c r="G1082" s="57">
        <v>1875.5</v>
      </c>
      <c r="H1082" s="57">
        <v>-659.51</v>
      </c>
      <c r="I1082" s="57">
        <v>1215.99</v>
      </c>
      <c r="J1082" s="48" t="s">
        <v>24</v>
      </c>
    </row>
    <row r="1083" spans="1:10" hidden="1" outlineLevel="4" x14ac:dyDescent="0.25">
      <c r="A1083" s="41">
        <v>1015436</v>
      </c>
      <c r="B1083" s="14" t="s">
        <v>22</v>
      </c>
      <c r="C1083" s="15">
        <v>38231</v>
      </c>
      <c r="D1083" s="14" t="s">
        <v>1178</v>
      </c>
      <c r="E1083" s="14" t="s">
        <v>394</v>
      </c>
      <c r="F1083" s="14" t="s">
        <v>1178</v>
      </c>
      <c r="G1083" s="28">
        <v>9570.93</v>
      </c>
      <c r="H1083" s="28">
        <v>-3365.68</v>
      </c>
      <c r="I1083" s="28">
        <v>6205.25</v>
      </c>
      <c r="J1083" s="14" t="s">
        <v>24</v>
      </c>
    </row>
    <row r="1084" spans="1:10" hidden="1" outlineLevel="4" x14ac:dyDescent="0.25">
      <c r="A1084" s="41">
        <v>1015462</v>
      </c>
      <c r="B1084" s="14" t="s">
        <v>22</v>
      </c>
      <c r="C1084" s="15">
        <v>38261</v>
      </c>
      <c r="D1084" s="14" t="s">
        <v>1179</v>
      </c>
      <c r="E1084" s="14" t="s">
        <v>1180</v>
      </c>
      <c r="F1084" s="14" t="s">
        <v>218</v>
      </c>
      <c r="G1084" s="28">
        <v>2781.96</v>
      </c>
      <c r="H1084" s="28">
        <v>-978.29</v>
      </c>
      <c r="I1084" s="28">
        <v>1803.67</v>
      </c>
      <c r="J1084" s="14" t="s">
        <v>24</v>
      </c>
    </row>
    <row r="1085" spans="1:10" hidden="1" outlineLevel="4" x14ac:dyDescent="0.25">
      <c r="A1085" s="41">
        <v>1015479</v>
      </c>
      <c r="B1085" s="14" t="s">
        <v>22</v>
      </c>
      <c r="C1085" s="15">
        <v>38261</v>
      </c>
      <c r="D1085" s="14" t="s">
        <v>1181</v>
      </c>
      <c r="E1085" s="14" t="s">
        <v>394</v>
      </c>
      <c r="F1085" s="14" t="s">
        <v>1182</v>
      </c>
      <c r="G1085" s="28">
        <v>2957.35</v>
      </c>
      <c r="H1085" s="28">
        <v>-1039.94</v>
      </c>
      <c r="I1085" s="28">
        <v>1917.41</v>
      </c>
      <c r="J1085" s="14" t="s">
        <v>24</v>
      </c>
    </row>
    <row r="1086" spans="1:10" hidden="1" outlineLevel="4" x14ac:dyDescent="0.25">
      <c r="A1086" s="41">
        <v>1015480</v>
      </c>
      <c r="B1086" s="14" t="s">
        <v>22</v>
      </c>
      <c r="C1086" s="15">
        <v>38261</v>
      </c>
      <c r="D1086" s="14" t="s">
        <v>1183</v>
      </c>
      <c r="E1086" s="14" t="s">
        <v>394</v>
      </c>
      <c r="F1086" s="14" t="s">
        <v>1182</v>
      </c>
      <c r="G1086" s="28">
        <v>1994</v>
      </c>
      <c r="H1086" s="28">
        <v>-701.19</v>
      </c>
      <c r="I1086" s="28">
        <v>1292.81</v>
      </c>
      <c r="J1086" s="14" t="s">
        <v>24</v>
      </c>
    </row>
    <row r="1087" spans="1:10" hidden="1" outlineLevel="4" x14ac:dyDescent="0.25">
      <c r="A1087" s="41">
        <v>1015481</v>
      </c>
      <c r="B1087" s="14" t="s">
        <v>22</v>
      </c>
      <c r="C1087" s="15">
        <v>38261</v>
      </c>
      <c r="D1087" s="14" t="s">
        <v>1184</v>
      </c>
      <c r="E1087" s="14" t="s">
        <v>394</v>
      </c>
      <c r="F1087" s="14" t="s">
        <v>1182</v>
      </c>
      <c r="G1087" s="28">
        <v>99354.93</v>
      </c>
      <c r="H1087" s="28">
        <v>-34938.800000000003</v>
      </c>
      <c r="I1087" s="28">
        <v>64416.13</v>
      </c>
      <c r="J1087" s="14" t="s">
        <v>24</v>
      </c>
    </row>
    <row r="1088" spans="1:10" hidden="1" outlineLevel="4" x14ac:dyDescent="0.25">
      <c r="A1088" s="41">
        <v>1023515</v>
      </c>
      <c r="B1088" s="14" t="s">
        <v>22</v>
      </c>
      <c r="C1088" s="15">
        <v>37926</v>
      </c>
      <c r="D1088" s="14" t="s">
        <v>1185</v>
      </c>
      <c r="E1088" s="14" t="s">
        <v>1186</v>
      </c>
      <c r="F1088" s="14" t="s">
        <v>1187</v>
      </c>
      <c r="G1088" s="28">
        <v>91608.07</v>
      </c>
      <c r="H1088" s="28">
        <v>-33706.42</v>
      </c>
      <c r="I1088" s="28">
        <v>57901.65</v>
      </c>
      <c r="J1088" s="14" t="s">
        <v>24</v>
      </c>
    </row>
    <row r="1089" spans="1:10" hidden="1" outlineLevel="4" x14ac:dyDescent="0.25">
      <c r="A1089" s="41">
        <v>1023605</v>
      </c>
      <c r="B1089" s="14" t="s">
        <v>22</v>
      </c>
      <c r="C1089" s="15">
        <v>38717</v>
      </c>
      <c r="D1089" s="14" t="s">
        <v>1188</v>
      </c>
      <c r="E1089" s="14" t="s">
        <v>339</v>
      </c>
      <c r="F1089" s="14" t="s">
        <v>1188</v>
      </c>
      <c r="G1089" s="28">
        <v>54303.25</v>
      </c>
      <c r="H1089" s="28">
        <v>-18026.97</v>
      </c>
      <c r="I1089" s="28">
        <v>36276.28</v>
      </c>
      <c r="J1089" s="14" t="s">
        <v>24</v>
      </c>
    </row>
    <row r="1090" spans="1:10" hidden="1" outlineLevel="4" x14ac:dyDescent="0.25">
      <c r="A1090" s="41">
        <v>1023617</v>
      </c>
      <c r="B1090" s="14" t="s">
        <v>22</v>
      </c>
      <c r="C1090" s="15">
        <v>38686</v>
      </c>
      <c r="D1090" s="14" t="s">
        <v>1189</v>
      </c>
      <c r="E1090" s="14" t="s">
        <v>316</v>
      </c>
      <c r="F1090" s="14" t="s">
        <v>1189</v>
      </c>
      <c r="G1090" s="28">
        <v>16289.53</v>
      </c>
      <c r="H1090" s="28">
        <v>-5407.61</v>
      </c>
      <c r="I1090" s="28">
        <v>10881.92</v>
      </c>
      <c r="J1090" s="14" t="s">
        <v>24</v>
      </c>
    </row>
    <row r="1091" spans="1:10" hidden="1" outlineLevel="4" x14ac:dyDescent="0.25">
      <c r="A1091" s="41">
        <v>1023739</v>
      </c>
      <c r="B1091" s="14" t="s">
        <v>22</v>
      </c>
      <c r="C1091" s="15">
        <v>38837</v>
      </c>
      <c r="D1091" s="14" t="s">
        <v>1190</v>
      </c>
      <c r="E1091" s="14" t="s">
        <v>414</v>
      </c>
      <c r="F1091" s="14" t="s">
        <v>1191</v>
      </c>
      <c r="G1091" s="28">
        <v>33791.33</v>
      </c>
      <c r="H1091" s="28">
        <v>-10549.91</v>
      </c>
      <c r="I1091" s="28">
        <v>23241.42</v>
      </c>
      <c r="J1091" s="14" t="s">
        <v>24</v>
      </c>
    </row>
    <row r="1092" spans="1:10" hidden="1" outlineLevel="4" x14ac:dyDescent="0.25">
      <c r="A1092" s="41">
        <v>1023741</v>
      </c>
      <c r="B1092" s="14" t="s">
        <v>22</v>
      </c>
      <c r="C1092" s="15">
        <v>38868</v>
      </c>
      <c r="D1092" s="14" t="s">
        <v>1192</v>
      </c>
      <c r="E1092" s="14" t="s">
        <v>280</v>
      </c>
      <c r="F1092" s="14" t="s">
        <v>1193</v>
      </c>
      <c r="G1092" s="28">
        <v>1731.51</v>
      </c>
      <c r="H1092" s="28">
        <v>-540.55999999999995</v>
      </c>
      <c r="I1092" s="28">
        <v>1190.95</v>
      </c>
      <c r="J1092" s="14" t="s">
        <v>24</v>
      </c>
    </row>
    <row r="1093" spans="1:10" hidden="1" outlineLevel="4" x14ac:dyDescent="0.25">
      <c r="A1093" s="41">
        <v>1023830</v>
      </c>
      <c r="B1093" s="14" t="s">
        <v>22</v>
      </c>
      <c r="C1093" s="15">
        <v>39082</v>
      </c>
      <c r="D1093" s="14" t="s">
        <v>1194</v>
      </c>
      <c r="E1093" s="14" t="s">
        <v>1180</v>
      </c>
      <c r="F1093" s="14" t="s">
        <v>135</v>
      </c>
      <c r="G1093" s="28">
        <v>-217866.64</v>
      </c>
      <c r="H1093" s="28">
        <v>68019.740000000005</v>
      </c>
      <c r="I1093" s="28">
        <v>-149846.9</v>
      </c>
      <c r="J1093" s="14" t="s">
        <v>24</v>
      </c>
    </row>
    <row r="1094" spans="1:10" hidden="1" outlineLevel="4" x14ac:dyDescent="0.25">
      <c r="A1094" s="41">
        <v>1024050</v>
      </c>
      <c r="B1094" s="14" t="s">
        <v>22</v>
      </c>
      <c r="C1094" s="15">
        <v>38694</v>
      </c>
      <c r="D1094" s="14" t="s">
        <v>1195</v>
      </c>
      <c r="E1094" s="14" t="s">
        <v>1196</v>
      </c>
      <c r="F1094" s="14" t="s">
        <v>1197</v>
      </c>
      <c r="G1094" s="28">
        <v>1115797.03</v>
      </c>
      <c r="H1094" s="28">
        <v>-370409.3</v>
      </c>
      <c r="I1094" s="28">
        <v>745387.73</v>
      </c>
      <c r="J1094" s="14" t="s">
        <v>24</v>
      </c>
    </row>
    <row r="1095" spans="1:10" hidden="1" outlineLevel="4" x14ac:dyDescent="0.25">
      <c r="A1095" s="41">
        <v>1024152</v>
      </c>
      <c r="B1095" s="14" t="s">
        <v>22</v>
      </c>
      <c r="C1095" s="15">
        <v>39083</v>
      </c>
      <c r="D1095" s="14" t="s">
        <v>1198</v>
      </c>
      <c r="E1095" s="14" t="s">
        <v>364</v>
      </c>
      <c r="F1095" s="14" t="s">
        <v>1199</v>
      </c>
      <c r="G1095" s="28">
        <v>7081.4</v>
      </c>
      <c r="H1095" s="28">
        <v>-2070.4299999999998</v>
      </c>
      <c r="I1095" s="28">
        <v>5010.97</v>
      </c>
      <c r="J1095" s="14" t="s">
        <v>24</v>
      </c>
    </row>
    <row r="1096" spans="1:10" hidden="1" outlineLevel="4" x14ac:dyDescent="0.25">
      <c r="A1096" s="41">
        <v>1024412</v>
      </c>
      <c r="B1096" s="14" t="s">
        <v>22</v>
      </c>
      <c r="C1096" s="15">
        <v>39082</v>
      </c>
      <c r="D1096" s="14" t="s">
        <v>1200</v>
      </c>
      <c r="E1096" s="14" t="s">
        <v>1201</v>
      </c>
      <c r="F1096" s="14" t="s">
        <v>1200</v>
      </c>
      <c r="G1096" s="28">
        <v>1159136.56</v>
      </c>
      <c r="H1096" s="28">
        <v>-361892.1</v>
      </c>
      <c r="I1096" s="28">
        <v>797244.46</v>
      </c>
      <c r="J1096" s="14" t="s">
        <v>24</v>
      </c>
    </row>
    <row r="1097" spans="1:10" hidden="1" outlineLevel="4" x14ac:dyDescent="0.25">
      <c r="A1097" s="41">
        <v>1024482</v>
      </c>
      <c r="B1097" s="14" t="s">
        <v>22</v>
      </c>
      <c r="C1097" s="15">
        <v>39448</v>
      </c>
      <c r="D1097" s="14" t="s">
        <v>1202</v>
      </c>
      <c r="E1097" s="14" t="s">
        <v>394</v>
      </c>
      <c r="F1097" s="14" t="s">
        <v>1203</v>
      </c>
      <c r="G1097" s="28">
        <v>65923.56</v>
      </c>
      <c r="H1097" s="28">
        <v>-17964.12</v>
      </c>
      <c r="I1097" s="28">
        <v>47959.44</v>
      </c>
      <c r="J1097" s="14" t="s">
        <v>24</v>
      </c>
    </row>
    <row r="1098" spans="1:10" hidden="1" outlineLevel="4" x14ac:dyDescent="0.25">
      <c r="A1098" s="41">
        <v>1024484</v>
      </c>
      <c r="B1098" s="14" t="s">
        <v>22</v>
      </c>
      <c r="C1098" s="15">
        <v>38930</v>
      </c>
      <c r="D1098" s="14" t="s">
        <v>1204</v>
      </c>
      <c r="E1098" s="14" t="s">
        <v>364</v>
      </c>
      <c r="F1098" s="14" t="s">
        <v>1204</v>
      </c>
      <c r="G1098" s="28">
        <v>61440.47</v>
      </c>
      <c r="H1098" s="28">
        <v>-19182.240000000002</v>
      </c>
      <c r="I1098" s="28">
        <v>42258.23</v>
      </c>
      <c r="J1098" s="14" t="s">
        <v>24</v>
      </c>
    </row>
    <row r="1099" spans="1:10" outlineLevel="4" x14ac:dyDescent="0.25">
      <c r="A1099" s="47">
        <v>1024488</v>
      </c>
      <c r="B1099" s="48" t="s">
        <v>22</v>
      </c>
      <c r="C1099" s="49">
        <v>39753</v>
      </c>
      <c r="D1099" s="48" t="s">
        <v>148</v>
      </c>
      <c r="E1099" s="48" t="s">
        <v>291</v>
      </c>
      <c r="F1099" s="48" t="s">
        <v>144</v>
      </c>
      <c r="G1099" s="57">
        <v>56592.58</v>
      </c>
      <c r="H1099" s="57">
        <v>-15421.39</v>
      </c>
      <c r="I1099" s="57">
        <v>41171.19</v>
      </c>
      <c r="J1099" s="48" t="s">
        <v>24</v>
      </c>
    </row>
    <row r="1100" spans="1:10" hidden="1" outlineLevel="4" x14ac:dyDescent="0.25">
      <c r="A1100" s="41">
        <v>1024494</v>
      </c>
      <c r="B1100" s="14" t="s">
        <v>22</v>
      </c>
      <c r="C1100" s="15">
        <v>39753</v>
      </c>
      <c r="D1100" s="14" t="s">
        <v>1205</v>
      </c>
      <c r="E1100" s="14" t="s">
        <v>1206</v>
      </c>
      <c r="F1100" s="14" t="s">
        <v>1207</v>
      </c>
      <c r="G1100" s="28">
        <v>49799.99</v>
      </c>
      <c r="H1100" s="28">
        <v>-13570.46</v>
      </c>
      <c r="I1100" s="28">
        <v>36229.53</v>
      </c>
      <c r="J1100" s="14" t="s">
        <v>24</v>
      </c>
    </row>
    <row r="1101" spans="1:10" hidden="1" outlineLevel="4" x14ac:dyDescent="0.25">
      <c r="A1101" s="41">
        <v>1024496</v>
      </c>
      <c r="B1101" s="14" t="s">
        <v>22</v>
      </c>
      <c r="C1101" s="15">
        <v>38930</v>
      </c>
      <c r="D1101" s="14" t="s">
        <v>1208</v>
      </c>
      <c r="E1101" s="14" t="s">
        <v>339</v>
      </c>
      <c r="F1101" s="14" t="s">
        <v>1208</v>
      </c>
      <c r="G1101" s="28">
        <v>42051.07</v>
      </c>
      <c r="H1101" s="28">
        <v>-13128.69</v>
      </c>
      <c r="I1101" s="28">
        <v>28922.38</v>
      </c>
      <c r="J1101" s="14" t="s">
        <v>24</v>
      </c>
    </row>
    <row r="1102" spans="1:10" hidden="1" outlineLevel="4" x14ac:dyDescent="0.25">
      <c r="A1102" s="41">
        <v>1024497</v>
      </c>
      <c r="B1102" s="14" t="s">
        <v>22</v>
      </c>
      <c r="C1102" s="15">
        <v>39783</v>
      </c>
      <c r="D1102" s="14" t="s">
        <v>1209</v>
      </c>
      <c r="E1102" s="14" t="s">
        <v>839</v>
      </c>
      <c r="F1102" s="14" t="s">
        <v>1209</v>
      </c>
      <c r="G1102" s="28">
        <v>39298.730000000003</v>
      </c>
      <c r="H1102" s="28">
        <v>-10708.9</v>
      </c>
      <c r="I1102" s="28">
        <v>28589.83</v>
      </c>
      <c r="J1102" s="14" t="s">
        <v>24</v>
      </c>
    </row>
    <row r="1103" spans="1:10" hidden="1" outlineLevel="4" x14ac:dyDescent="0.25">
      <c r="A1103" s="41">
        <v>1024498</v>
      </c>
      <c r="B1103" s="14" t="s">
        <v>22</v>
      </c>
      <c r="C1103" s="15">
        <v>38869</v>
      </c>
      <c r="D1103" s="14" t="s">
        <v>1210</v>
      </c>
      <c r="E1103" s="14" t="s">
        <v>280</v>
      </c>
      <c r="F1103" s="14" t="s">
        <v>1210</v>
      </c>
      <c r="G1103" s="28">
        <v>39143.800000000003</v>
      </c>
      <c r="H1103" s="28">
        <v>-12221.03</v>
      </c>
      <c r="I1103" s="28">
        <v>26922.77</v>
      </c>
      <c r="J1103" s="14" t="s">
        <v>24</v>
      </c>
    </row>
    <row r="1104" spans="1:10" hidden="1" outlineLevel="4" x14ac:dyDescent="0.25">
      <c r="A1104" s="41">
        <v>1024505</v>
      </c>
      <c r="B1104" s="14" t="s">
        <v>22</v>
      </c>
      <c r="C1104" s="15">
        <v>38718</v>
      </c>
      <c r="D1104" s="14" t="s">
        <v>1211</v>
      </c>
      <c r="E1104" s="14" t="s">
        <v>316</v>
      </c>
      <c r="F1104" s="14" t="s">
        <v>1211</v>
      </c>
      <c r="G1104" s="28">
        <v>34170.29</v>
      </c>
      <c r="H1104" s="28">
        <v>-10668.25</v>
      </c>
      <c r="I1104" s="28">
        <v>23502.04</v>
      </c>
      <c r="J1104" s="14" t="s">
        <v>24</v>
      </c>
    </row>
    <row r="1105" spans="1:10" hidden="1" outlineLevel="4" x14ac:dyDescent="0.25">
      <c r="A1105" s="41">
        <v>1024508</v>
      </c>
      <c r="B1105" s="14" t="s">
        <v>22</v>
      </c>
      <c r="C1105" s="15">
        <v>39083</v>
      </c>
      <c r="D1105" s="14" t="s">
        <v>1212</v>
      </c>
      <c r="E1105" s="14" t="s">
        <v>1213</v>
      </c>
      <c r="F1105" s="14" t="s">
        <v>1214</v>
      </c>
      <c r="G1105" s="28">
        <v>30920.37</v>
      </c>
      <c r="H1105" s="28">
        <v>-9040.44</v>
      </c>
      <c r="I1105" s="28">
        <v>21879.93</v>
      </c>
      <c r="J1105" s="14" t="s">
        <v>24</v>
      </c>
    </row>
    <row r="1106" spans="1:10" hidden="1" outlineLevel="4" x14ac:dyDescent="0.25">
      <c r="A1106" s="41">
        <v>1024514</v>
      </c>
      <c r="B1106" s="14" t="s">
        <v>22</v>
      </c>
      <c r="C1106" s="15">
        <v>39114</v>
      </c>
      <c r="D1106" s="14" t="s">
        <v>1215</v>
      </c>
      <c r="E1106" s="14" t="s">
        <v>1201</v>
      </c>
      <c r="F1106" s="14" t="s">
        <v>1216</v>
      </c>
      <c r="G1106" s="28">
        <v>26189.57</v>
      </c>
      <c r="H1106" s="28">
        <v>-7657.27</v>
      </c>
      <c r="I1106" s="28">
        <v>18532.3</v>
      </c>
      <c r="J1106" s="14" t="s">
        <v>24</v>
      </c>
    </row>
    <row r="1107" spans="1:10" hidden="1" outlineLevel="4" x14ac:dyDescent="0.25">
      <c r="A1107" s="41">
        <v>1024526</v>
      </c>
      <c r="B1107" s="14" t="s">
        <v>22</v>
      </c>
      <c r="C1107" s="15">
        <v>39173</v>
      </c>
      <c r="D1107" s="14" t="s">
        <v>1217</v>
      </c>
      <c r="E1107" s="14" t="s">
        <v>316</v>
      </c>
      <c r="F1107" s="14" t="s">
        <v>1203</v>
      </c>
      <c r="G1107" s="28">
        <v>15365.66</v>
      </c>
      <c r="H1107" s="28">
        <v>-4492.6400000000003</v>
      </c>
      <c r="I1107" s="28">
        <v>10873.02</v>
      </c>
      <c r="J1107" s="14" t="s">
        <v>24</v>
      </c>
    </row>
    <row r="1108" spans="1:10" hidden="1" outlineLevel="4" x14ac:dyDescent="0.25">
      <c r="A1108" s="41">
        <v>1024529</v>
      </c>
      <c r="B1108" s="14" t="s">
        <v>22</v>
      </c>
      <c r="C1108" s="15">
        <v>39753</v>
      </c>
      <c r="D1108" s="14" t="s">
        <v>1218</v>
      </c>
      <c r="E1108" s="14" t="s">
        <v>1219</v>
      </c>
      <c r="F1108" s="14" t="s">
        <v>1220</v>
      </c>
      <c r="G1108" s="28">
        <v>14498.49</v>
      </c>
      <c r="H1108" s="28">
        <v>-3950.81</v>
      </c>
      <c r="I1108" s="28">
        <v>10547.68</v>
      </c>
      <c r="J1108" s="14" t="s">
        <v>24</v>
      </c>
    </row>
    <row r="1109" spans="1:10" hidden="1" outlineLevel="4" x14ac:dyDescent="0.25">
      <c r="A1109" s="41">
        <v>1024532</v>
      </c>
      <c r="B1109" s="14" t="s">
        <v>22</v>
      </c>
      <c r="C1109" s="15">
        <v>38353</v>
      </c>
      <c r="D1109" s="14" t="s">
        <v>1221</v>
      </c>
      <c r="E1109" s="14" t="s">
        <v>1180</v>
      </c>
      <c r="F1109" s="14" t="s">
        <v>1221</v>
      </c>
      <c r="G1109" s="28">
        <v>11945.55</v>
      </c>
      <c r="H1109" s="28">
        <v>-3965.54</v>
      </c>
      <c r="I1109" s="28">
        <v>7980.01</v>
      </c>
      <c r="J1109" s="14" t="s">
        <v>24</v>
      </c>
    </row>
    <row r="1110" spans="1:10" hidden="1" outlineLevel="4" x14ac:dyDescent="0.25">
      <c r="A1110" s="41">
        <v>1024535</v>
      </c>
      <c r="B1110" s="14" t="s">
        <v>22</v>
      </c>
      <c r="C1110" s="15">
        <v>38596</v>
      </c>
      <c r="D1110" s="14" t="s">
        <v>1222</v>
      </c>
      <c r="E1110" s="14" t="s">
        <v>280</v>
      </c>
      <c r="F1110" s="14" t="s">
        <v>1222</v>
      </c>
      <c r="G1110" s="28">
        <v>10178.969999999999</v>
      </c>
      <c r="H1110" s="28">
        <v>-3379.11</v>
      </c>
      <c r="I1110" s="28">
        <v>6799.86</v>
      </c>
      <c r="J1110" s="14" t="s">
        <v>24</v>
      </c>
    </row>
    <row r="1111" spans="1:10" hidden="1" outlineLevel="4" x14ac:dyDescent="0.25">
      <c r="A1111" s="41">
        <v>1024546</v>
      </c>
      <c r="B1111" s="14" t="s">
        <v>22</v>
      </c>
      <c r="C1111" s="15">
        <v>39692</v>
      </c>
      <c r="D1111" s="14" t="s">
        <v>1223</v>
      </c>
      <c r="E1111" s="14" t="s">
        <v>364</v>
      </c>
      <c r="F1111" s="14" t="s">
        <v>1224</v>
      </c>
      <c r="G1111" s="28">
        <v>5352.1</v>
      </c>
      <c r="H1111" s="28">
        <v>-1458.47</v>
      </c>
      <c r="I1111" s="28">
        <v>3893.63</v>
      </c>
      <c r="J1111" s="14" t="s">
        <v>24</v>
      </c>
    </row>
    <row r="1112" spans="1:10" hidden="1" outlineLevel="4" x14ac:dyDescent="0.25">
      <c r="A1112" s="41">
        <v>1024548</v>
      </c>
      <c r="B1112" s="14" t="s">
        <v>22</v>
      </c>
      <c r="C1112" s="15">
        <v>39114</v>
      </c>
      <c r="D1112" s="14" t="s">
        <v>1194</v>
      </c>
      <c r="E1112" s="14" t="s">
        <v>1194</v>
      </c>
      <c r="F1112" s="14" t="s">
        <v>1225</v>
      </c>
      <c r="G1112" s="28">
        <v>4939.8100000000004</v>
      </c>
      <c r="H1112" s="28">
        <v>-1444.26</v>
      </c>
      <c r="I1112" s="28">
        <v>3495.55</v>
      </c>
      <c r="J1112" s="14" t="s">
        <v>24</v>
      </c>
    </row>
    <row r="1113" spans="1:10" hidden="1" outlineLevel="4" x14ac:dyDescent="0.25">
      <c r="A1113" s="41">
        <v>1024549</v>
      </c>
      <c r="B1113" s="14" t="s">
        <v>22</v>
      </c>
      <c r="C1113" s="15">
        <v>39692</v>
      </c>
      <c r="D1113" s="14" t="s">
        <v>1226</v>
      </c>
      <c r="E1113" s="14" t="s">
        <v>839</v>
      </c>
      <c r="F1113" s="14" t="s">
        <v>1226</v>
      </c>
      <c r="G1113" s="28">
        <v>4641.7299999999996</v>
      </c>
      <c r="H1113" s="28">
        <v>-1264.8699999999999</v>
      </c>
      <c r="I1113" s="28">
        <v>3376.86</v>
      </c>
      <c r="J1113" s="14" t="s">
        <v>24</v>
      </c>
    </row>
    <row r="1114" spans="1:10" hidden="1" outlineLevel="4" x14ac:dyDescent="0.25">
      <c r="A1114" s="41">
        <v>1024551</v>
      </c>
      <c r="B1114" s="14" t="s">
        <v>22</v>
      </c>
      <c r="C1114" s="15">
        <v>38443</v>
      </c>
      <c r="D1114" s="14" t="s">
        <v>1227</v>
      </c>
      <c r="E1114" s="14" t="s">
        <v>1194</v>
      </c>
      <c r="F1114" s="14" t="s">
        <v>1227</v>
      </c>
      <c r="G1114" s="28">
        <v>4252.43</v>
      </c>
      <c r="H1114" s="28">
        <v>-1411.63</v>
      </c>
      <c r="I1114" s="28">
        <v>2840.8</v>
      </c>
      <c r="J1114" s="14" t="s">
        <v>24</v>
      </c>
    </row>
    <row r="1115" spans="1:10" hidden="1" outlineLevel="4" x14ac:dyDescent="0.25">
      <c r="A1115" s="41">
        <v>1024552</v>
      </c>
      <c r="B1115" s="14" t="s">
        <v>22</v>
      </c>
      <c r="C1115" s="15">
        <v>39128</v>
      </c>
      <c r="D1115" s="14" t="s">
        <v>1122</v>
      </c>
      <c r="E1115" s="14" t="s">
        <v>1194</v>
      </c>
      <c r="F1115" s="14" t="s">
        <v>1122</v>
      </c>
      <c r="G1115" s="28">
        <v>3526.86</v>
      </c>
      <c r="H1115" s="28">
        <v>-1031.2</v>
      </c>
      <c r="I1115" s="28">
        <v>2495.66</v>
      </c>
      <c r="J1115" s="14" t="s">
        <v>24</v>
      </c>
    </row>
    <row r="1116" spans="1:10" hidden="1" outlineLevel="4" x14ac:dyDescent="0.25">
      <c r="A1116" s="41">
        <v>1024560</v>
      </c>
      <c r="B1116" s="14" t="s">
        <v>22</v>
      </c>
      <c r="C1116" s="15">
        <v>39539</v>
      </c>
      <c r="D1116" s="14" t="s">
        <v>1228</v>
      </c>
      <c r="E1116" s="14" t="s">
        <v>316</v>
      </c>
      <c r="F1116" s="14" t="s">
        <v>1229</v>
      </c>
      <c r="G1116" s="28">
        <v>2478.48</v>
      </c>
      <c r="H1116" s="28">
        <v>-675.4</v>
      </c>
      <c r="I1116" s="28">
        <v>1803.08</v>
      </c>
      <c r="J1116" s="14" t="s">
        <v>24</v>
      </c>
    </row>
    <row r="1117" spans="1:10" hidden="1" outlineLevel="4" x14ac:dyDescent="0.25">
      <c r="A1117" s="41">
        <v>1024566</v>
      </c>
      <c r="B1117" s="14" t="s">
        <v>22</v>
      </c>
      <c r="C1117" s="15">
        <v>38808</v>
      </c>
      <c r="D1117" s="14" t="s">
        <v>1230</v>
      </c>
      <c r="E1117" s="14" t="s">
        <v>1206</v>
      </c>
      <c r="F1117" s="14" t="s">
        <v>1230</v>
      </c>
      <c r="G1117" s="28">
        <v>620.54</v>
      </c>
      <c r="H1117" s="28">
        <v>-193.71</v>
      </c>
      <c r="I1117" s="28">
        <v>426.83</v>
      </c>
      <c r="J1117" s="14" t="s">
        <v>24</v>
      </c>
    </row>
    <row r="1118" spans="1:10" outlineLevel="4" x14ac:dyDescent="0.25">
      <c r="A1118" s="47">
        <v>1024567</v>
      </c>
      <c r="B1118" s="48" t="s">
        <v>22</v>
      </c>
      <c r="C1118" s="49">
        <v>38353</v>
      </c>
      <c r="D1118" s="48" t="s">
        <v>137</v>
      </c>
      <c r="E1118" s="48" t="s">
        <v>1231</v>
      </c>
      <c r="F1118" s="48" t="s">
        <v>137</v>
      </c>
      <c r="G1118" s="57">
        <v>440</v>
      </c>
      <c r="H1118" s="57">
        <v>-146.07</v>
      </c>
      <c r="I1118" s="57">
        <v>293.93</v>
      </c>
      <c r="J1118" s="48" t="s">
        <v>24</v>
      </c>
    </row>
    <row r="1119" spans="1:10" hidden="1" outlineLevel="4" x14ac:dyDescent="0.25">
      <c r="A1119" s="41">
        <v>1024571</v>
      </c>
      <c r="B1119" s="14" t="s">
        <v>22</v>
      </c>
      <c r="C1119" s="15">
        <v>38991</v>
      </c>
      <c r="D1119" s="14" t="s">
        <v>1232</v>
      </c>
      <c r="E1119" s="14" t="s">
        <v>1180</v>
      </c>
      <c r="F1119" s="14" t="s">
        <v>1232</v>
      </c>
      <c r="G1119" s="28">
        <v>206.24</v>
      </c>
      <c r="H1119" s="28">
        <v>-64.37</v>
      </c>
      <c r="I1119" s="28">
        <v>141.87</v>
      </c>
      <c r="J1119" s="14" t="s">
        <v>24</v>
      </c>
    </row>
    <row r="1120" spans="1:10" hidden="1" outlineLevel="4" x14ac:dyDescent="0.25">
      <c r="A1120" s="41">
        <v>1024576</v>
      </c>
      <c r="B1120" s="14" t="s">
        <v>22</v>
      </c>
      <c r="C1120" s="15">
        <v>38991</v>
      </c>
      <c r="D1120" s="14" t="s">
        <v>1233</v>
      </c>
      <c r="E1120" s="14" t="s">
        <v>1234</v>
      </c>
      <c r="F1120" s="14" t="s">
        <v>1233</v>
      </c>
      <c r="G1120" s="28">
        <v>41.55</v>
      </c>
      <c r="H1120" s="28">
        <v>-13.01</v>
      </c>
      <c r="I1120" s="28">
        <v>28.54</v>
      </c>
      <c r="J1120" s="14" t="s">
        <v>24</v>
      </c>
    </row>
    <row r="1121" spans="1:10" hidden="1" outlineLevel="4" x14ac:dyDescent="0.25">
      <c r="A1121" s="41">
        <v>1024593</v>
      </c>
      <c r="B1121" s="14" t="s">
        <v>22</v>
      </c>
      <c r="C1121" s="15">
        <v>38777</v>
      </c>
      <c r="D1121" s="14" t="s">
        <v>1235</v>
      </c>
      <c r="E1121" s="14" t="s">
        <v>1180</v>
      </c>
      <c r="F1121" s="14" t="s">
        <v>1235</v>
      </c>
      <c r="G1121" s="28">
        <v>-112.02</v>
      </c>
      <c r="H1121" s="28">
        <v>34.979999999999997</v>
      </c>
      <c r="I1121" s="28">
        <v>-77.040000000000006</v>
      </c>
      <c r="J1121" s="14" t="s">
        <v>24</v>
      </c>
    </row>
    <row r="1122" spans="1:10" hidden="1" outlineLevel="4" x14ac:dyDescent="0.25">
      <c r="A1122" s="41">
        <v>1024598</v>
      </c>
      <c r="B1122" s="14" t="s">
        <v>22</v>
      </c>
      <c r="C1122" s="15">
        <v>38930</v>
      </c>
      <c r="D1122" s="14" t="s">
        <v>1236</v>
      </c>
      <c r="E1122" s="14" t="s">
        <v>1186</v>
      </c>
      <c r="F1122" s="14" t="s">
        <v>1236</v>
      </c>
      <c r="G1122" s="28">
        <v>4278.7</v>
      </c>
      <c r="H1122" s="28">
        <v>-1343.12</v>
      </c>
      <c r="I1122" s="28">
        <v>2935.58</v>
      </c>
      <c r="J1122" s="14" t="s">
        <v>24</v>
      </c>
    </row>
    <row r="1123" spans="1:10" outlineLevel="4" x14ac:dyDescent="0.25">
      <c r="A1123" s="47">
        <v>1026033</v>
      </c>
      <c r="B1123" s="48" t="s">
        <v>22</v>
      </c>
      <c r="C1123" s="49">
        <v>39844</v>
      </c>
      <c r="D1123" s="48" t="s">
        <v>143</v>
      </c>
      <c r="E1123" s="48" t="s">
        <v>1237</v>
      </c>
      <c r="F1123" s="48" t="s">
        <v>143</v>
      </c>
      <c r="G1123" s="57">
        <v>53025.53</v>
      </c>
      <c r="H1123" s="57">
        <v>-11706.01</v>
      </c>
      <c r="I1123" s="57">
        <v>41319.519999999997</v>
      </c>
      <c r="J1123" s="48" t="s">
        <v>24</v>
      </c>
    </row>
    <row r="1124" spans="1:10" hidden="1" outlineLevel="4" x14ac:dyDescent="0.25">
      <c r="A1124" s="41">
        <v>1026170</v>
      </c>
      <c r="B1124" s="14" t="s">
        <v>22</v>
      </c>
      <c r="C1124" s="15">
        <v>40178</v>
      </c>
      <c r="D1124" s="14" t="s">
        <v>1238</v>
      </c>
      <c r="E1124" s="14" t="s">
        <v>32</v>
      </c>
      <c r="F1124" s="14" t="s">
        <v>1238</v>
      </c>
      <c r="G1124" s="28">
        <v>120550.46</v>
      </c>
      <c r="H1124" s="28">
        <v>-31557.119999999999</v>
      </c>
      <c r="I1124" s="28">
        <v>88993.34</v>
      </c>
      <c r="J1124" s="14" t="s">
        <v>24</v>
      </c>
    </row>
    <row r="1125" spans="1:10" hidden="1" outlineLevel="4" x14ac:dyDescent="0.25">
      <c r="A1125" s="41">
        <v>1026260</v>
      </c>
      <c r="B1125" s="14" t="s">
        <v>22</v>
      </c>
      <c r="C1125" s="15">
        <v>40298</v>
      </c>
      <c r="D1125" s="14" t="s">
        <v>1239</v>
      </c>
      <c r="E1125" s="14" t="s">
        <v>1186</v>
      </c>
      <c r="F1125" s="14" t="s">
        <v>1239</v>
      </c>
      <c r="G1125" s="28">
        <v>15832.65</v>
      </c>
      <c r="H1125" s="28">
        <v>-3784.36</v>
      </c>
      <c r="I1125" s="28">
        <v>12048.29</v>
      </c>
      <c r="J1125" s="14" t="s">
        <v>24</v>
      </c>
    </row>
    <row r="1126" spans="1:10" hidden="1" outlineLevel="4" x14ac:dyDescent="0.25">
      <c r="A1126" s="41">
        <v>1026690</v>
      </c>
      <c r="B1126" s="14" t="s">
        <v>22</v>
      </c>
      <c r="C1126" s="15">
        <v>41152</v>
      </c>
      <c r="D1126" s="14" t="s">
        <v>1240</v>
      </c>
      <c r="E1126" s="14" t="s">
        <v>1241</v>
      </c>
      <c r="F1126" s="14" t="s">
        <v>1240</v>
      </c>
      <c r="G1126" s="28">
        <v>-844509.23</v>
      </c>
      <c r="H1126" s="28">
        <v>0</v>
      </c>
      <c r="I1126" s="28">
        <v>-844509.23</v>
      </c>
      <c r="J1126" s="14" t="s">
        <v>24</v>
      </c>
    </row>
    <row r="1127" spans="1:10" hidden="1" outlineLevel="4" x14ac:dyDescent="0.25">
      <c r="A1127" s="41">
        <v>1026872</v>
      </c>
      <c r="B1127" s="14" t="s">
        <v>22</v>
      </c>
      <c r="C1127" s="15">
        <v>41122</v>
      </c>
      <c r="D1127" s="14" t="s">
        <v>1242</v>
      </c>
      <c r="E1127" s="14" t="s">
        <v>32</v>
      </c>
      <c r="F1127" s="14" t="s">
        <v>1242</v>
      </c>
      <c r="G1127" s="28">
        <v>163086.59</v>
      </c>
      <c r="H1127" s="28">
        <v>-32337.96</v>
      </c>
      <c r="I1127" s="28">
        <v>130748.63</v>
      </c>
      <c r="J1127" s="14" t="s">
        <v>24</v>
      </c>
    </row>
    <row r="1128" spans="1:10" hidden="1" outlineLevel="4" x14ac:dyDescent="0.25">
      <c r="A1128" s="41">
        <v>1026948</v>
      </c>
      <c r="B1128" s="14" t="s">
        <v>22</v>
      </c>
      <c r="C1128" s="15">
        <v>41243</v>
      </c>
      <c r="D1128" s="14" t="s">
        <v>1243</v>
      </c>
      <c r="E1128" s="14" t="s">
        <v>1194</v>
      </c>
      <c r="F1128" s="14" t="s">
        <v>1243</v>
      </c>
      <c r="G1128" s="28">
        <v>590941.46</v>
      </c>
      <c r="H1128" s="28">
        <v>-207808.26</v>
      </c>
      <c r="I1128" s="28">
        <v>383133.2</v>
      </c>
      <c r="J1128" s="14" t="s">
        <v>24</v>
      </c>
    </row>
    <row r="1129" spans="1:10" hidden="1" outlineLevel="4" x14ac:dyDescent="0.25">
      <c r="A1129" s="41">
        <v>1026949</v>
      </c>
      <c r="B1129" s="14" t="s">
        <v>22</v>
      </c>
      <c r="C1129" s="15">
        <v>41243</v>
      </c>
      <c r="D1129" s="14" t="s">
        <v>1244</v>
      </c>
      <c r="E1129" s="14" t="s">
        <v>1194</v>
      </c>
      <c r="F1129" s="14" t="s">
        <v>1244</v>
      </c>
      <c r="G1129" s="28">
        <v>326585.63</v>
      </c>
      <c r="H1129" s="28">
        <v>-114845.93</v>
      </c>
      <c r="I1129" s="28">
        <v>211739.7</v>
      </c>
      <c r="J1129" s="14" t="s">
        <v>24</v>
      </c>
    </row>
    <row r="1130" spans="1:10" hidden="1" outlineLevel="4" x14ac:dyDescent="0.25">
      <c r="A1130" s="41">
        <v>1026950</v>
      </c>
      <c r="B1130" s="14" t="s">
        <v>22</v>
      </c>
      <c r="C1130" s="15">
        <v>41243</v>
      </c>
      <c r="D1130" s="14" t="s">
        <v>1179</v>
      </c>
      <c r="E1130" s="14" t="s">
        <v>1194</v>
      </c>
      <c r="F1130" s="14" t="s">
        <v>1179</v>
      </c>
      <c r="G1130" s="28">
        <v>139182.74</v>
      </c>
      <c r="H1130" s="28">
        <v>-48944.52</v>
      </c>
      <c r="I1130" s="28">
        <v>90238.22</v>
      </c>
      <c r="J1130" s="14" t="s">
        <v>24</v>
      </c>
    </row>
    <row r="1131" spans="1:10" hidden="1" outlineLevel="4" x14ac:dyDescent="0.25">
      <c r="A1131" s="41">
        <v>1026951</v>
      </c>
      <c r="B1131" s="14" t="s">
        <v>22</v>
      </c>
      <c r="C1131" s="15">
        <v>41243</v>
      </c>
      <c r="D1131" s="14" t="s">
        <v>1245</v>
      </c>
      <c r="E1131" s="14" t="s">
        <v>1231</v>
      </c>
      <c r="F1131" s="14" t="s">
        <v>1245</v>
      </c>
      <c r="G1131" s="28">
        <v>75617.440000000002</v>
      </c>
      <c r="H1131" s="28">
        <v>-26568</v>
      </c>
      <c r="I1131" s="28">
        <v>49049.440000000002</v>
      </c>
      <c r="J1131" s="14" t="s">
        <v>24</v>
      </c>
    </row>
    <row r="1132" spans="1:10" hidden="1" outlineLevel="4" x14ac:dyDescent="0.25">
      <c r="A1132" s="41">
        <v>1026952</v>
      </c>
      <c r="B1132" s="14" t="s">
        <v>22</v>
      </c>
      <c r="C1132" s="15">
        <v>41243</v>
      </c>
      <c r="D1132" s="14" t="s">
        <v>1246</v>
      </c>
      <c r="E1132" s="14" t="s">
        <v>1234</v>
      </c>
      <c r="F1132" s="14" t="s">
        <v>1246</v>
      </c>
      <c r="G1132" s="28">
        <v>5842.14</v>
      </c>
      <c r="H1132" s="28">
        <v>-2054.4699999999998</v>
      </c>
      <c r="I1132" s="28">
        <v>3787.67</v>
      </c>
      <c r="J1132" s="14" t="s">
        <v>24</v>
      </c>
    </row>
    <row r="1133" spans="1:10" hidden="1" outlineLevel="4" x14ac:dyDescent="0.25">
      <c r="A1133" s="41">
        <v>1026953</v>
      </c>
      <c r="B1133" s="14" t="s">
        <v>22</v>
      </c>
      <c r="C1133" s="15">
        <v>41243</v>
      </c>
      <c r="D1133" s="14" t="s">
        <v>1247</v>
      </c>
      <c r="E1133" s="14" t="s">
        <v>1194</v>
      </c>
      <c r="F1133" s="14" t="s">
        <v>1247</v>
      </c>
      <c r="G1133" s="28">
        <v>135676.43</v>
      </c>
      <c r="H1133" s="28">
        <v>-47711.48</v>
      </c>
      <c r="I1133" s="28">
        <v>87964.95</v>
      </c>
      <c r="J1133" s="14" t="s">
        <v>24</v>
      </c>
    </row>
    <row r="1134" spans="1:10" hidden="1" outlineLevel="4" x14ac:dyDescent="0.25">
      <c r="A1134" s="41">
        <v>1026955</v>
      </c>
      <c r="B1134" s="14" t="s">
        <v>22</v>
      </c>
      <c r="C1134" s="15">
        <v>41274</v>
      </c>
      <c r="D1134" s="14" t="s">
        <v>1122</v>
      </c>
      <c r="E1134" s="14" t="s">
        <v>1180</v>
      </c>
      <c r="F1134" s="14" t="s">
        <v>1122</v>
      </c>
      <c r="G1134" s="28">
        <v>1606293</v>
      </c>
      <c r="H1134" s="28">
        <v>-564863.09</v>
      </c>
      <c r="I1134" s="28">
        <v>1041429.91</v>
      </c>
      <c r="J1134" s="14" t="s">
        <v>24</v>
      </c>
    </row>
    <row r="1135" spans="1:10" hidden="1" outlineLevel="4" x14ac:dyDescent="0.25">
      <c r="A1135" s="41">
        <v>1026956</v>
      </c>
      <c r="B1135" s="14" t="s">
        <v>22</v>
      </c>
      <c r="C1135" s="15">
        <v>41274</v>
      </c>
      <c r="D1135" s="14" t="s">
        <v>1248</v>
      </c>
      <c r="E1135" s="14" t="s">
        <v>487</v>
      </c>
      <c r="F1135" s="14" t="s">
        <v>1248</v>
      </c>
      <c r="G1135" s="28">
        <v>332446</v>
      </c>
      <c r="H1135" s="28">
        <v>-116906.77</v>
      </c>
      <c r="I1135" s="28">
        <v>215539.23</v>
      </c>
      <c r="J1135" s="14" t="s">
        <v>24</v>
      </c>
    </row>
    <row r="1136" spans="1:10" hidden="1" outlineLevel="4" x14ac:dyDescent="0.25">
      <c r="A1136" s="41">
        <v>1026957</v>
      </c>
      <c r="B1136" s="14" t="s">
        <v>22</v>
      </c>
      <c r="C1136" s="15">
        <v>41274</v>
      </c>
      <c r="D1136" s="14" t="s">
        <v>1238</v>
      </c>
      <c r="E1136" s="14" t="s">
        <v>1194</v>
      </c>
      <c r="F1136" s="14" t="s">
        <v>1238</v>
      </c>
      <c r="G1136" s="28">
        <v>4021.23</v>
      </c>
      <c r="H1136" s="28">
        <v>-979.49</v>
      </c>
      <c r="I1136" s="28">
        <v>3041.74</v>
      </c>
      <c r="J1136" s="14" t="s">
        <v>24</v>
      </c>
    </row>
    <row r="1137" spans="1:10" hidden="1" outlineLevel="4" x14ac:dyDescent="0.25">
      <c r="A1137" s="41">
        <v>1026958</v>
      </c>
      <c r="B1137" s="14" t="s">
        <v>22</v>
      </c>
      <c r="C1137" s="15">
        <v>41274</v>
      </c>
      <c r="D1137" s="14" t="s">
        <v>1249</v>
      </c>
      <c r="E1137" s="14" t="s">
        <v>1250</v>
      </c>
      <c r="F1137" s="14" t="s">
        <v>1249</v>
      </c>
      <c r="G1137" s="28">
        <v>10254.56</v>
      </c>
      <c r="H1137" s="28">
        <v>-2591.0500000000002</v>
      </c>
      <c r="I1137" s="28">
        <v>7663.51</v>
      </c>
      <c r="J1137" s="14" t="s">
        <v>24</v>
      </c>
    </row>
    <row r="1138" spans="1:10" hidden="1" outlineLevel="4" x14ac:dyDescent="0.25">
      <c r="A1138" s="41">
        <v>1026960</v>
      </c>
      <c r="B1138" s="14" t="s">
        <v>22</v>
      </c>
      <c r="C1138" s="15">
        <v>41274</v>
      </c>
      <c r="D1138" s="14" t="s">
        <v>1251</v>
      </c>
      <c r="E1138" s="14" t="s">
        <v>1195</v>
      </c>
      <c r="F1138" s="14" t="s">
        <v>1251</v>
      </c>
      <c r="G1138" s="28">
        <v>32005.91</v>
      </c>
      <c r="H1138" s="28">
        <v>-7844.4</v>
      </c>
      <c r="I1138" s="28">
        <v>24161.51</v>
      </c>
      <c r="J1138" s="14" t="s">
        <v>24</v>
      </c>
    </row>
    <row r="1139" spans="1:10" hidden="1" outlineLevel="4" x14ac:dyDescent="0.25">
      <c r="A1139" s="41">
        <v>1026961</v>
      </c>
      <c r="B1139" s="14" t="s">
        <v>22</v>
      </c>
      <c r="C1139" s="15">
        <v>41274</v>
      </c>
      <c r="D1139" s="14" t="s">
        <v>1252</v>
      </c>
      <c r="E1139" s="14" t="s">
        <v>1253</v>
      </c>
      <c r="F1139" s="14" t="s">
        <v>1252</v>
      </c>
      <c r="G1139" s="28">
        <v>443679.14</v>
      </c>
      <c r="H1139" s="28">
        <v>-108741.61</v>
      </c>
      <c r="I1139" s="28">
        <v>334937.53000000003</v>
      </c>
      <c r="J1139" s="14" t="s">
        <v>24</v>
      </c>
    </row>
    <row r="1140" spans="1:10" hidden="1" outlineLevel="4" x14ac:dyDescent="0.25">
      <c r="A1140" s="41">
        <v>1026962</v>
      </c>
      <c r="B1140" s="14" t="s">
        <v>22</v>
      </c>
      <c r="C1140" s="15">
        <v>41274</v>
      </c>
      <c r="D1140" s="14" t="s">
        <v>1254</v>
      </c>
      <c r="E1140" s="14" t="s">
        <v>1255</v>
      </c>
      <c r="F1140" s="14" t="s">
        <v>1254</v>
      </c>
      <c r="G1140" s="28">
        <v>257779.53</v>
      </c>
      <c r="H1140" s="28">
        <v>-72111.67</v>
      </c>
      <c r="I1140" s="28">
        <v>185667.86</v>
      </c>
      <c r="J1140" s="14" t="s">
        <v>24</v>
      </c>
    </row>
    <row r="1141" spans="1:10" hidden="1" outlineLevel="4" x14ac:dyDescent="0.25">
      <c r="A1141" s="41">
        <v>1026966</v>
      </c>
      <c r="B1141" s="14" t="s">
        <v>22</v>
      </c>
      <c r="C1141" s="15">
        <v>41274</v>
      </c>
      <c r="D1141" s="14" t="s">
        <v>1256</v>
      </c>
      <c r="E1141" s="14" t="s">
        <v>1257</v>
      </c>
      <c r="F1141" s="14" t="s">
        <v>1256</v>
      </c>
      <c r="G1141" s="28">
        <v>36946.559999999998</v>
      </c>
      <c r="H1141" s="28">
        <v>-8999.2999999999993</v>
      </c>
      <c r="I1141" s="28">
        <v>27947.26</v>
      </c>
      <c r="J1141" s="14" t="s">
        <v>24</v>
      </c>
    </row>
    <row r="1142" spans="1:10" hidden="1" outlineLevel="4" x14ac:dyDescent="0.25">
      <c r="A1142" s="41">
        <v>1026967</v>
      </c>
      <c r="B1142" s="14" t="s">
        <v>22</v>
      </c>
      <c r="C1142" s="15">
        <v>41274</v>
      </c>
      <c r="D1142" s="14" t="s">
        <v>1258</v>
      </c>
      <c r="E1142" s="14" t="s">
        <v>1259</v>
      </c>
      <c r="F1142" s="14" t="s">
        <v>1258</v>
      </c>
      <c r="G1142" s="28">
        <v>42065.79</v>
      </c>
      <c r="H1142" s="28">
        <v>-10246.18</v>
      </c>
      <c r="I1142" s="28">
        <v>31819.61</v>
      </c>
      <c r="J1142" s="14" t="s">
        <v>24</v>
      </c>
    </row>
    <row r="1143" spans="1:10" hidden="1" outlineLevel="4" x14ac:dyDescent="0.25">
      <c r="A1143" s="41">
        <v>1026968</v>
      </c>
      <c r="B1143" s="14" t="s">
        <v>22</v>
      </c>
      <c r="C1143" s="15">
        <v>41274</v>
      </c>
      <c r="D1143" s="14" t="s">
        <v>1260</v>
      </c>
      <c r="E1143" s="14" t="s">
        <v>1261</v>
      </c>
      <c r="F1143" s="14" t="s">
        <v>1260</v>
      </c>
      <c r="G1143" s="28">
        <v>113702.94</v>
      </c>
      <c r="H1143" s="28">
        <v>-27695.15</v>
      </c>
      <c r="I1143" s="28">
        <v>86007.79</v>
      </c>
      <c r="J1143" s="14" t="s">
        <v>24</v>
      </c>
    </row>
    <row r="1144" spans="1:10" hidden="1" outlineLevel="4" x14ac:dyDescent="0.25">
      <c r="A1144" s="41">
        <v>1026970</v>
      </c>
      <c r="B1144" s="14" t="s">
        <v>22</v>
      </c>
      <c r="C1144" s="15">
        <v>41274</v>
      </c>
      <c r="D1144" s="14" t="s">
        <v>1262</v>
      </c>
      <c r="E1144" s="14" t="s">
        <v>1263</v>
      </c>
      <c r="F1144" s="14" t="s">
        <v>1262</v>
      </c>
      <c r="G1144" s="28">
        <v>24540.38</v>
      </c>
      <c r="H1144" s="28">
        <v>-5977.39</v>
      </c>
      <c r="I1144" s="28">
        <v>18562.990000000002</v>
      </c>
      <c r="J1144" s="14" t="s">
        <v>24</v>
      </c>
    </row>
    <row r="1145" spans="1:10" hidden="1" outlineLevel="4" x14ac:dyDescent="0.25">
      <c r="A1145" s="41">
        <v>1026971</v>
      </c>
      <c r="B1145" s="14" t="s">
        <v>22</v>
      </c>
      <c r="C1145" s="15">
        <v>41274</v>
      </c>
      <c r="D1145" s="14" t="s">
        <v>1264</v>
      </c>
      <c r="E1145" s="14" t="s">
        <v>1213</v>
      </c>
      <c r="F1145" s="14" t="s">
        <v>1264</v>
      </c>
      <c r="G1145" s="28">
        <v>70192.78</v>
      </c>
      <c r="H1145" s="28">
        <v>-17087.78</v>
      </c>
      <c r="I1145" s="28">
        <v>53105</v>
      </c>
      <c r="J1145" s="14" t="s">
        <v>24</v>
      </c>
    </row>
    <row r="1146" spans="1:10" hidden="1" outlineLevel="4" x14ac:dyDescent="0.25">
      <c r="A1146" s="41">
        <v>1026972</v>
      </c>
      <c r="B1146" s="14" t="s">
        <v>22</v>
      </c>
      <c r="C1146" s="15">
        <v>41274</v>
      </c>
      <c r="D1146" s="14" t="s">
        <v>1265</v>
      </c>
      <c r="E1146" s="14" t="s">
        <v>1266</v>
      </c>
      <c r="F1146" s="14" t="s">
        <v>1265</v>
      </c>
      <c r="G1146" s="28">
        <v>110415.02</v>
      </c>
      <c r="H1146" s="28">
        <v>-26340.21</v>
      </c>
      <c r="I1146" s="28">
        <v>84074.81</v>
      </c>
      <c r="J1146" s="14" t="s">
        <v>24</v>
      </c>
    </row>
    <row r="1147" spans="1:10" hidden="1" outlineLevel="4" x14ac:dyDescent="0.25">
      <c r="A1147" s="41">
        <v>1026973</v>
      </c>
      <c r="B1147" s="14" t="s">
        <v>22</v>
      </c>
      <c r="C1147" s="15">
        <v>41274</v>
      </c>
      <c r="D1147" s="14" t="s">
        <v>1267</v>
      </c>
      <c r="E1147" s="14" t="s">
        <v>1268</v>
      </c>
      <c r="F1147" s="14" t="s">
        <v>1267</v>
      </c>
      <c r="G1147" s="28">
        <v>23257.03</v>
      </c>
      <c r="H1147" s="28">
        <v>-5453.19</v>
      </c>
      <c r="I1147" s="28">
        <v>17803.84</v>
      </c>
      <c r="J1147" s="14" t="s">
        <v>24</v>
      </c>
    </row>
    <row r="1148" spans="1:10" hidden="1" outlineLevel="4" x14ac:dyDescent="0.25">
      <c r="A1148" s="41">
        <v>1026974</v>
      </c>
      <c r="B1148" s="14" t="s">
        <v>22</v>
      </c>
      <c r="C1148" s="15">
        <v>41274</v>
      </c>
      <c r="D1148" s="14" t="s">
        <v>1269</v>
      </c>
      <c r="E1148" s="14" t="s">
        <v>1268</v>
      </c>
      <c r="F1148" s="14" t="s">
        <v>1269</v>
      </c>
      <c r="G1148" s="28">
        <v>37999.22</v>
      </c>
      <c r="H1148" s="28">
        <v>-8909.89</v>
      </c>
      <c r="I1148" s="28">
        <v>29089.33</v>
      </c>
      <c r="J1148" s="14" t="s">
        <v>24</v>
      </c>
    </row>
    <row r="1149" spans="1:10" hidden="1" outlineLevel="4" x14ac:dyDescent="0.25">
      <c r="A1149" s="41">
        <v>1026978</v>
      </c>
      <c r="B1149" s="14" t="s">
        <v>22</v>
      </c>
      <c r="C1149" s="15">
        <v>41274</v>
      </c>
      <c r="D1149" s="14" t="s">
        <v>1270</v>
      </c>
      <c r="E1149" s="14" t="s">
        <v>1271</v>
      </c>
      <c r="F1149" s="14" t="s">
        <v>1270</v>
      </c>
      <c r="G1149" s="28">
        <v>79024.039999999994</v>
      </c>
      <c r="H1149" s="28">
        <v>-16731.560000000001</v>
      </c>
      <c r="I1149" s="28">
        <v>62292.480000000003</v>
      </c>
      <c r="J1149" s="14" t="s">
        <v>24</v>
      </c>
    </row>
    <row r="1150" spans="1:10" hidden="1" outlineLevel="4" x14ac:dyDescent="0.25">
      <c r="A1150" s="41">
        <v>1026982</v>
      </c>
      <c r="B1150" s="14" t="s">
        <v>22</v>
      </c>
      <c r="C1150" s="15">
        <v>41274</v>
      </c>
      <c r="D1150" s="14" t="s">
        <v>1272</v>
      </c>
      <c r="E1150" s="14" t="s">
        <v>280</v>
      </c>
      <c r="F1150" s="14" t="s">
        <v>1272</v>
      </c>
      <c r="G1150" s="28">
        <v>59482.74</v>
      </c>
      <c r="H1150" s="28">
        <v>-12396.13</v>
      </c>
      <c r="I1150" s="28">
        <v>47086.61</v>
      </c>
      <c r="J1150" s="14" t="s">
        <v>24</v>
      </c>
    </row>
    <row r="1151" spans="1:10" hidden="1" outlineLevel="4" x14ac:dyDescent="0.25">
      <c r="A1151" s="41">
        <v>1026983</v>
      </c>
      <c r="B1151" s="14" t="s">
        <v>22</v>
      </c>
      <c r="C1151" s="15">
        <v>41274</v>
      </c>
      <c r="D1151" s="14" t="s">
        <v>1273</v>
      </c>
      <c r="E1151" s="14" t="s">
        <v>280</v>
      </c>
      <c r="F1151" s="14" t="s">
        <v>1273</v>
      </c>
      <c r="G1151" s="28">
        <v>98738.38</v>
      </c>
      <c r="H1151" s="28">
        <v>-20572.25</v>
      </c>
      <c r="I1151" s="28">
        <v>78166.13</v>
      </c>
      <c r="J1151" s="14" t="s">
        <v>24</v>
      </c>
    </row>
    <row r="1152" spans="1:10" hidden="1" outlineLevel="4" x14ac:dyDescent="0.25">
      <c r="A1152" s="41">
        <v>1026984</v>
      </c>
      <c r="B1152" s="14" t="s">
        <v>22</v>
      </c>
      <c r="C1152" s="15">
        <v>41274</v>
      </c>
      <c r="D1152" s="14" t="s">
        <v>1274</v>
      </c>
      <c r="E1152" s="14" t="s">
        <v>280</v>
      </c>
      <c r="F1152" s="14" t="s">
        <v>1274</v>
      </c>
      <c r="G1152" s="28">
        <v>13619.25</v>
      </c>
      <c r="H1152" s="28">
        <v>-2837.73</v>
      </c>
      <c r="I1152" s="28">
        <v>10781.52</v>
      </c>
      <c r="J1152" s="14" t="s">
        <v>24</v>
      </c>
    </row>
    <row r="1153" spans="1:10" hidden="1" outlineLevel="4" x14ac:dyDescent="0.25">
      <c r="A1153" s="41">
        <v>1026985</v>
      </c>
      <c r="B1153" s="14" t="s">
        <v>22</v>
      </c>
      <c r="C1153" s="15">
        <v>41274</v>
      </c>
      <c r="D1153" s="14" t="s">
        <v>1275</v>
      </c>
      <c r="E1153" s="14" t="s">
        <v>280</v>
      </c>
      <c r="F1153" s="14" t="s">
        <v>1275</v>
      </c>
      <c r="G1153" s="28">
        <v>63559.51</v>
      </c>
      <c r="H1153" s="28">
        <v>-13247.76</v>
      </c>
      <c r="I1153" s="28">
        <v>50311.75</v>
      </c>
      <c r="J1153" s="14" t="s">
        <v>24</v>
      </c>
    </row>
    <row r="1154" spans="1:10" hidden="1" outlineLevel="4" x14ac:dyDescent="0.25">
      <c r="A1154" s="41">
        <v>1026986</v>
      </c>
      <c r="B1154" s="14" t="s">
        <v>22</v>
      </c>
      <c r="C1154" s="15">
        <v>41274</v>
      </c>
      <c r="D1154" s="14" t="s">
        <v>1276</v>
      </c>
      <c r="E1154" s="14" t="s">
        <v>280</v>
      </c>
      <c r="F1154" s="14" t="s">
        <v>1276</v>
      </c>
      <c r="G1154" s="28">
        <v>195574.28</v>
      </c>
      <c r="H1154" s="28">
        <v>-40770.86</v>
      </c>
      <c r="I1154" s="28">
        <v>154803.42000000001</v>
      </c>
      <c r="J1154" s="14" t="s">
        <v>24</v>
      </c>
    </row>
    <row r="1155" spans="1:10" hidden="1" outlineLevel="4" x14ac:dyDescent="0.25">
      <c r="A1155" s="41">
        <v>1026987</v>
      </c>
      <c r="B1155" s="14" t="s">
        <v>22</v>
      </c>
      <c r="C1155" s="15">
        <v>41274</v>
      </c>
      <c r="D1155" s="14" t="s">
        <v>1277</v>
      </c>
      <c r="E1155" s="14" t="s">
        <v>280</v>
      </c>
      <c r="F1155" s="14" t="s">
        <v>1277</v>
      </c>
      <c r="G1155" s="28">
        <v>103968.21</v>
      </c>
      <c r="H1155" s="28">
        <v>-21675.75</v>
      </c>
      <c r="I1155" s="28">
        <v>82292.460000000006</v>
      </c>
      <c r="J1155" s="14" t="s">
        <v>24</v>
      </c>
    </row>
    <row r="1156" spans="1:10" hidden="1" outlineLevel="4" x14ac:dyDescent="0.25">
      <c r="A1156" s="41">
        <v>1026988</v>
      </c>
      <c r="B1156" s="14" t="s">
        <v>22</v>
      </c>
      <c r="C1156" s="15">
        <v>41274</v>
      </c>
      <c r="D1156" s="14" t="s">
        <v>1278</v>
      </c>
      <c r="E1156" s="14" t="s">
        <v>280</v>
      </c>
      <c r="F1156" s="14" t="s">
        <v>1278</v>
      </c>
      <c r="G1156" s="28">
        <v>245064.14</v>
      </c>
      <c r="H1156" s="28">
        <v>-51102.68</v>
      </c>
      <c r="I1156" s="28">
        <v>193961.46</v>
      </c>
      <c r="J1156" s="14" t="s">
        <v>24</v>
      </c>
    </row>
    <row r="1157" spans="1:10" hidden="1" outlineLevel="4" x14ac:dyDescent="0.25">
      <c r="A1157" s="41">
        <v>1026989</v>
      </c>
      <c r="B1157" s="14" t="s">
        <v>22</v>
      </c>
      <c r="C1157" s="15">
        <v>41274</v>
      </c>
      <c r="D1157" s="14" t="s">
        <v>1279</v>
      </c>
      <c r="E1157" s="14" t="s">
        <v>280</v>
      </c>
      <c r="F1157" s="14" t="s">
        <v>1279</v>
      </c>
      <c r="G1157" s="28">
        <v>7351.02</v>
      </c>
      <c r="H1157" s="28">
        <v>-1527.53</v>
      </c>
      <c r="I1157" s="28">
        <v>5823.49</v>
      </c>
      <c r="J1157" s="14" t="s">
        <v>24</v>
      </c>
    </row>
    <row r="1158" spans="1:10" hidden="1" outlineLevel="4" x14ac:dyDescent="0.25">
      <c r="A1158" s="41">
        <v>1026990</v>
      </c>
      <c r="B1158" s="14" t="s">
        <v>22</v>
      </c>
      <c r="C1158" s="15">
        <v>41274</v>
      </c>
      <c r="D1158" s="14" t="s">
        <v>1280</v>
      </c>
      <c r="E1158" s="14" t="s">
        <v>280</v>
      </c>
      <c r="F1158" s="14" t="s">
        <v>1280</v>
      </c>
      <c r="G1158" s="28">
        <v>564494.55000000005</v>
      </c>
      <c r="H1158" s="28">
        <v>-117379.43</v>
      </c>
      <c r="I1158" s="28">
        <v>447115.12</v>
      </c>
      <c r="J1158" s="14" t="s">
        <v>24</v>
      </c>
    </row>
    <row r="1159" spans="1:10" hidden="1" outlineLevel="4" x14ac:dyDescent="0.25">
      <c r="A1159" s="41">
        <v>1026991</v>
      </c>
      <c r="B1159" s="14" t="s">
        <v>22</v>
      </c>
      <c r="C1159" s="15">
        <v>41274</v>
      </c>
      <c r="D1159" s="14" t="s">
        <v>1281</v>
      </c>
      <c r="E1159" s="14" t="s">
        <v>280</v>
      </c>
      <c r="F1159" s="14" t="s">
        <v>1281</v>
      </c>
      <c r="G1159" s="28">
        <v>48635.44</v>
      </c>
      <c r="H1159" s="28">
        <v>-10105.17</v>
      </c>
      <c r="I1159" s="28">
        <v>38530.269999999997</v>
      </c>
      <c r="J1159" s="14" t="s">
        <v>24</v>
      </c>
    </row>
    <row r="1160" spans="1:10" hidden="1" outlineLevel="4" x14ac:dyDescent="0.25">
      <c r="A1160" s="41">
        <v>1026992</v>
      </c>
      <c r="B1160" s="14" t="s">
        <v>22</v>
      </c>
      <c r="C1160" s="15">
        <v>41274</v>
      </c>
      <c r="D1160" s="14" t="s">
        <v>1282</v>
      </c>
      <c r="E1160" s="14" t="s">
        <v>280</v>
      </c>
      <c r="F1160" s="14" t="s">
        <v>1282</v>
      </c>
      <c r="G1160" s="28">
        <v>3013.69</v>
      </c>
      <c r="H1160" s="28">
        <v>-628.94000000000005</v>
      </c>
      <c r="I1160" s="28">
        <v>2384.75</v>
      </c>
      <c r="J1160" s="14" t="s">
        <v>24</v>
      </c>
    </row>
    <row r="1161" spans="1:10" hidden="1" outlineLevel="4" x14ac:dyDescent="0.25">
      <c r="A1161" s="41">
        <v>1026993</v>
      </c>
      <c r="B1161" s="14" t="s">
        <v>22</v>
      </c>
      <c r="C1161" s="15">
        <v>41274</v>
      </c>
      <c r="D1161" s="14" t="s">
        <v>1283</v>
      </c>
      <c r="E1161" s="14" t="s">
        <v>280</v>
      </c>
      <c r="F1161" s="14" t="s">
        <v>1283</v>
      </c>
      <c r="G1161" s="28">
        <v>123027.52</v>
      </c>
      <c r="H1161" s="28">
        <v>-25512.5</v>
      </c>
      <c r="I1161" s="28">
        <v>97515.02</v>
      </c>
      <c r="J1161" s="14" t="s">
        <v>24</v>
      </c>
    </row>
    <row r="1162" spans="1:10" hidden="1" outlineLevel="4" x14ac:dyDescent="0.25">
      <c r="A1162" s="41">
        <v>1026994</v>
      </c>
      <c r="B1162" s="14" t="s">
        <v>22</v>
      </c>
      <c r="C1162" s="15">
        <v>41274</v>
      </c>
      <c r="D1162" s="14" t="s">
        <v>1284</v>
      </c>
      <c r="E1162" s="14" t="s">
        <v>280</v>
      </c>
      <c r="F1162" s="14" t="s">
        <v>1284</v>
      </c>
      <c r="G1162" s="28">
        <v>80315.33</v>
      </c>
      <c r="H1162" s="28">
        <v>-16714.22</v>
      </c>
      <c r="I1162" s="28">
        <v>63601.11</v>
      </c>
      <c r="J1162" s="14" t="s">
        <v>24</v>
      </c>
    </row>
    <row r="1163" spans="1:10" hidden="1" outlineLevel="4" x14ac:dyDescent="0.25">
      <c r="A1163" s="41">
        <v>1026995</v>
      </c>
      <c r="B1163" s="14" t="s">
        <v>22</v>
      </c>
      <c r="C1163" s="15">
        <v>41274</v>
      </c>
      <c r="D1163" s="14" t="s">
        <v>1285</v>
      </c>
      <c r="E1163" s="14" t="s">
        <v>280</v>
      </c>
      <c r="F1163" s="14" t="s">
        <v>1285</v>
      </c>
      <c r="G1163" s="28">
        <v>26670.49</v>
      </c>
      <c r="H1163" s="28">
        <v>-5556.54</v>
      </c>
      <c r="I1163" s="28">
        <v>21113.95</v>
      </c>
      <c r="J1163" s="14" t="s">
        <v>24</v>
      </c>
    </row>
    <row r="1164" spans="1:10" hidden="1" outlineLevel="4" x14ac:dyDescent="0.25">
      <c r="A1164" s="41">
        <v>1026996</v>
      </c>
      <c r="B1164" s="14" t="s">
        <v>22</v>
      </c>
      <c r="C1164" s="15">
        <v>41274</v>
      </c>
      <c r="D1164" s="14" t="s">
        <v>1286</v>
      </c>
      <c r="E1164" s="14" t="s">
        <v>280</v>
      </c>
      <c r="F1164" s="14" t="s">
        <v>1286</v>
      </c>
      <c r="G1164" s="28">
        <v>26669.95</v>
      </c>
      <c r="H1164" s="28">
        <v>-5556.42</v>
      </c>
      <c r="I1164" s="28">
        <v>21113.53</v>
      </c>
      <c r="J1164" s="14" t="s">
        <v>24</v>
      </c>
    </row>
    <row r="1165" spans="1:10" hidden="1" outlineLevel="4" x14ac:dyDescent="0.25">
      <c r="A1165" s="41">
        <v>1026997</v>
      </c>
      <c r="B1165" s="14" t="s">
        <v>22</v>
      </c>
      <c r="C1165" s="15">
        <v>41274</v>
      </c>
      <c r="D1165" s="14" t="s">
        <v>1287</v>
      </c>
      <c r="E1165" s="14" t="s">
        <v>316</v>
      </c>
      <c r="F1165" s="14" t="s">
        <v>1287</v>
      </c>
      <c r="G1165" s="28">
        <v>61272.29</v>
      </c>
      <c r="H1165" s="28">
        <v>-12794.07</v>
      </c>
      <c r="I1165" s="28">
        <v>48478.22</v>
      </c>
      <c r="J1165" s="14" t="s">
        <v>24</v>
      </c>
    </row>
    <row r="1166" spans="1:10" hidden="1" outlineLevel="4" x14ac:dyDescent="0.25">
      <c r="A1166" s="41">
        <v>1026998</v>
      </c>
      <c r="B1166" s="14" t="s">
        <v>22</v>
      </c>
      <c r="C1166" s="15">
        <v>41274</v>
      </c>
      <c r="D1166" s="14" t="s">
        <v>1288</v>
      </c>
      <c r="E1166" s="14" t="s">
        <v>316</v>
      </c>
      <c r="F1166" s="14" t="s">
        <v>1288</v>
      </c>
      <c r="G1166" s="28">
        <v>100903.01</v>
      </c>
      <c r="H1166" s="28">
        <v>-21071.99</v>
      </c>
      <c r="I1166" s="28">
        <v>79831.02</v>
      </c>
      <c r="J1166" s="14" t="s">
        <v>24</v>
      </c>
    </row>
    <row r="1167" spans="1:10" hidden="1" outlineLevel="4" x14ac:dyDescent="0.25">
      <c r="A1167" s="41">
        <v>1026999</v>
      </c>
      <c r="B1167" s="14" t="s">
        <v>22</v>
      </c>
      <c r="C1167" s="15">
        <v>41274</v>
      </c>
      <c r="D1167" s="14" t="s">
        <v>1289</v>
      </c>
      <c r="E1167" s="14" t="s">
        <v>316</v>
      </c>
      <c r="F1167" s="14" t="s">
        <v>1289</v>
      </c>
      <c r="G1167" s="28">
        <v>67296.34</v>
      </c>
      <c r="H1167" s="28">
        <v>-14050.81</v>
      </c>
      <c r="I1167" s="28">
        <v>53245.53</v>
      </c>
      <c r="J1167" s="14" t="s">
        <v>24</v>
      </c>
    </row>
    <row r="1168" spans="1:10" hidden="1" outlineLevel="4" x14ac:dyDescent="0.25">
      <c r="A1168" s="41">
        <v>1027000</v>
      </c>
      <c r="B1168" s="14" t="s">
        <v>22</v>
      </c>
      <c r="C1168" s="15">
        <v>41274</v>
      </c>
      <c r="D1168" s="14" t="s">
        <v>1290</v>
      </c>
      <c r="E1168" s="14" t="s">
        <v>316</v>
      </c>
      <c r="F1168" s="14" t="s">
        <v>1290</v>
      </c>
      <c r="G1168" s="28">
        <v>11931.48</v>
      </c>
      <c r="H1168" s="28">
        <v>-2486.73</v>
      </c>
      <c r="I1168" s="28">
        <v>9444.75</v>
      </c>
      <c r="J1168" s="14" t="s">
        <v>24</v>
      </c>
    </row>
    <row r="1169" spans="1:10" hidden="1" outlineLevel="4" x14ac:dyDescent="0.25">
      <c r="A1169" s="41">
        <v>1027001</v>
      </c>
      <c r="B1169" s="14" t="s">
        <v>22</v>
      </c>
      <c r="C1169" s="15">
        <v>41274</v>
      </c>
      <c r="D1169" s="14" t="s">
        <v>1291</v>
      </c>
      <c r="E1169" s="14" t="s">
        <v>316</v>
      </c>
      <c r="F1169" s="14" t="s">
        <v>1291</v>
      </c>
      <c r="G1169" s="28">
        <v>239580.58</v>
      </c>
      <c r="H1169" s="28">
        <v>-50043.81</v>
      </c>
      <c r="I1169" s="28">
        <v>189536.77</v>
      </c>
      <c r="J1169" s="14" t="s">
        <v>24</v>
      </c>
    </row>
    <row r="1170" spans="1:10" hidden="1" outlineLevel="4" x14ac:dyDescent="0.25">
      <c r="A1170" s="41">
        <v>1027002</v>
      </c>
      <c r="B1170" s="14" t="s">
        <v>22</v>
      </c>
      <c r="C1170" s="15">
        <v>41274</v>
      </c>
      <c r="D1170" s="14" t="s">
        <v>1292</v>
      </c>
      <c r="E1170" s="14" t="s">
        <v>316</v>
      </c>
      <c r="F1170" s="14" t="s">
        <v>1292</v>
      </c>
      <c r="G1170" s="28">
        <v>113190.33</v>
      </c>
      <c r="H1170" s="28">
        <v>-23603.77</v>
      </c>
      <c r="I1170" s="28">
        <v>89586.559999999998</v>
      </c>
      <c r="J1170" s="14" t="s">
        <v>24</v>
      </c>
    </row>
    <row r="1171" spans="1:10" hidden="1" outlineLevel="4" x14ac:dyDescent="0.25">
      <c r="A1171" s="41">
        <v>1027003</v>
      </c>
      <c r="B1171" s="14" t="s">
        <v>22</v>
      </c>
      <c r="C1171" s="15">
        <v>41274</v>
      </c>
      <c r="D1171" s="14" t="s">
        <v>1293</v>
      </c>
      <c r="E1171" s="14" t="s">
        <v>316</v>
      </c>
      <c r="F1171" s="14" t="s">
        <v>1293</v>
      </c>
      <c r="G1171" s="28">
        <v>268171.92</v>
      </c>
      <c r="H1171" s="28">
        <v>-56015.48</v>
      </c>
      <c r="I1171" s="28">
        <v>212156.44</v>
      </c>
      <c r="J1171" s="14" t="s">
        <v>24</v>
      </c>
    </row>
    <row r="1172" spans="1:10" hidden="1" outlineLevel="4" x14ac:dyDescent="0.25">
      <c r="A1172" s="41">
        <v>1027004</v>
      </c>
      <c r="B1172" s="14" t="s">
        <v>22</v>
      </c>
      <c r="C1172" s="15">
        <v>41274</v>
      </c>
      <c r="D1172" s="14" t="s">
        <v>1294</v>
      </c>
      <c r="E1172" s="14" t="s">
        <v>316</v>
      </c>
      <c r="F1172" s="14" t="s">
        <v>1294</v>
      </c>
      <c r="G1172" s="28">
        <v>12220.54</v>
      </c>
      <c r="H1172" s="28">
        <v>-2543.56</v>
      </c>
      <c r="I1172" s="28">
        <v>9676.98</v>
      </c>
      <c r="J1172" s="14" t="s">
        <v>24</v>
      </c>
    </row>
    <row r="1173" spans="1:10" hidden="1" outlineLevel="4" x14ac:dyDescent="0.25">
      <c r="A1173" s="41">
        <v>1027005</v>
      </c>
      <c r="B1173" s="14" t="s">
        <v>22</v>
      </c>
      <c r="C1173" s="15">
        <v>41274</v>
      </c>
      <c r="D1173" s="14" t="s">
        <v>1295</v>
      </c>
      <c r="E1173" s="14" t="s">
        <v>316</v>
      </c>
      <c r="F1173" s="14" t="s">
        <v>1295</v>
      </c>
      <c r="G1173" s="28">
        <v>590339.12</v>
      </c>
      <c r="H1173" s="28">
        <v>-123007.47</v>
      </c>
      <c r="I1173" s="28">
        <v>467331.65</v>
      </c>
      <c r="J1173" s="14" t="s">
        <v>24</v>
      </c>
    </row>
    <row r="1174" spans="1:10" hidden="1" outlineLevel="4" x14ac:dyDescent="0.25">
      <c r="A1174" s="41">
        <v>1027006</v>
      </c>
      <c r="B1174" s="14" t="s">
        <v>22</v>
      </c>
      <c r="C1174" s="15">
        <v>41274</v>
      </c>
      <c r="D1174" s="14" t="s">
        <v>1296</v>
      </c>
      <c r="E1174" s="14" t="s">
        <v>316</v>
      </c>
      <c r="F1174" s="14" t="s">
        <v>1296</v>
      </c>
      <c r="G1174" s="28">
        <v>45946.25</v>
      </c>
      <c r="H1174" s="28">
        <v>-9561.67</v>
      </c>
      <c r="I1174" s="28">
        <v>36384.58</v>
      </c>
      <c r="J1174" s="14" t="s">
        <v>24</v>
      </c>
    </row>
    <row r="1175" spans="1:10" hidden="1" outlineLevel="4" x14ac:dyDescent="0.25">
      <c r="A1175" s="41">
        <v>1027007</v>
      </c>
      <c r="B1175" s="14" t="s">
        <v>22</v>
      </c>
      <c r="C1175" s="15">
        <v>41274</v>
      </c>
      <c r="D1175" s="14" t="s">
        <v>1297</v>
      </c>
      <c r="E1175" s="14" t="s">
        <v>316</v>
      </c>
      <c r="F1175" s="14" t="s">
        <v>1297</v>
      </c>
      <c r="G1175" s="28">
        <v>4921.43</v>
      </c>
      <c r="H1175" s="28">
        <v>-1027.06</v>
      </c>
      <c r="I1175" s="28">
        <v>3894.37</v>
      </c>
      <c r="J1175" s="14" t="s">
        <v>24</v>
      </c>
    </row>
    <row r="1176" spans="1:10" hidden="1" outlineLevel="4" x14ac:dyDescent="0.25">
      <c r="A1176" s="41">
        <v>1027008</v>
      </c>
      <c r="B1176" s="14" t="s">
        <v>22</v>
      </c>
      <c r="C1176" s="15">
        <v>41274</v>
      </c>
      <c r="D1176" s="14" t="s">
        <v>1298</v>
      </c>
      <c r="E1176" s="14" t="s">
        <v>316</v>
      </c>
      <c r="F1176" s="14" t="s">
        <v>1298</v>
      </c>
      <c r="G1176" s="28">
        <v>114213.93</v>
      </c>
      <c r="H1176" s="28">
        <v>-23819.360000000001</v>
      </c>
      <c r="I1176" s="28">
        <v>90394.57</v>
      </c>
      <c r="J1176" s="14" t="s">
        <v>24</v>
      </c>
    </row>
    <row r="1177" spans="1:10" hidden="1" outlineLevel="4" x14ac:dyDescent="0.25">
      <c r="A1177" s="41">
        <v>1027009</v>
      </c>
      <c r="B1177" s="14" t="s">
        <v>22</v>
      </c>
      <c r="C1177" s="15">
        <v>41274</v>
      </c>
      <c r="D1177" s="14" t="s">
        <v>1299</v>
      </c>
      <c r="E1177" s="14" t="s">
        <v>316</v>
      </c>
      <c r="F1177" s="14" t="s">
        <v>1299</v>
      </c>
      <c r="G1177" s="28">
        <v>88620.44</v>
      </c>
      <c r="H1177" s="28">
        <v>-18502.990000000002</v>
      </c>
      <c r="I1177" s="28">
        <v>70117.45</v>
      </c>
      <c r="J1177" s="14" t="s">
        <v>24</v>
      </c>
    </row>
    <row r="1178" spans="1:10" hidden="1" outlineLevel="4" x14ac:dyDescent="0.25">
      <c r="A1178" s="41">
        <v>1027010</v>
      </c>
      <c r="B1178" s="14" t="s">
        <v>22</v>
      </c>
      <c r="C1178" s="15">
        <v>41274</v>
      </c>
      <c r="D1178" s="14" t="s">
        <v>1300</v>
      </c>
      <c r="E1178" s="14" t="s">
        <v>316</v>
      </c>
      <c r="F1178" s="14" t="s">
        <v>1300</v>
      </c>
      <c r="G1178" s="28">
        <v>30565.56</v>
      </c>
      <c r="H1178" s="28">
        <v>-6391.45</v>
      </c>
      <c r="I1178" s="28">
        <v>24174.11</v>
      </c>
      <c r="J1178" s="14" t="s">
        <v>24</v>
      </c>
    </row>
    <row r="1179" spans="1:10" hidden="1" outlineLevel="4" x14ac:dyDescent="0.25">
      <c r="A1179" s="41">
        <v>1027011</v>
      </c>
      <c r="B1179" s="14" t="s">
        <v>22</v>
      </c>
      <c r="C1179" s="15">
        <v>41274</v>
      </c>
      <c r="D1179" s="14" t="s">
        <v>1301</v>
      </c>
      <c r="E1179" s="14" t="s">
        <v>316</v>
      </c>
      <c r="F1179" s="14" t="s">
        <v>1301</v>
      </c>
      <c r="G1179" s="28">
        <v>30564.78</v>
      </c>
      <c r="H1179" s="28">
        <v>-6391.3</v>
      </c>
      <c r="I1179" s="28">
        <v>24173.48</v>
      </c>
      <c r="J1179" s="14" t="s">
        <v>24</v>
      </c>
    </row>
    <row r="1180" spans="1:10" hidden="1" outlineLevel="4" x14ac:dyDescent="0.25">
      <c r="A1180" s="41">
        <v>1027025</v>
      </c>
      <c r="B1180" s="14" t="s">
        <v>22</v>
      </c>
      <c r="C1180" s="15">
        <v>41425</v>
      </c>
      <c r="D1180" s="14" t="s">
        <v>1302</v>
      </c>
      <c r="E1180" s="14" t="s">
        <v>1303</v>
      </c>
      <c r="F1180" s="14" t="s">
        <v>1302</v>
      </c>
      <c r="G1180" s="28">
        <v>-2500521.77</v>
      </c>
      <c r="H1180" s="28">
        <v>0</v>
      </c>
      <c r="I1180" s="28">
        <v>-2500521.77</v>
      </c>
      <c r="J1180" s="14" t="s">
        <v>24</v>
      </c>
    </row>
    <row r="1181" spans="1:10" hidden="1" outlineLevel="4" x14ac:dyDescent="0.25">
      <c r="A1181" s="41">
        <v>1027027</v>
      </c>
      <c r="B1181" s="14" t="s">
        <v>22</v>
      </c>
      <c r="C1181" s="15">
        <v>41572</v>
      </c>
      <c r="D1181" s="14" t="s">
        <v>1304</v>
      </c>
      <c r="E1181" s="14" t="s">
        <v>1305</v>
      </c>
      <c r="F1181" s="14" t="s">
        <v>1304</v>
      </c>
      <c r="G1181" s="28">
        <v>-1028823.5</v>
      </c>
      <c r="H1181" s="28">
        <v>0</v>
      </c>
      <c r="I1181" s="28">
        <v>-1028823.5</v>
      </c>
      <c r="J1181" s="14" t="s">
        <v>24</v>
      </c>
    </row>
    <row r="1182" spans="1:10" hidden="1" outlineLevel="4" x14ac:dyDescent="0.25">
      <c r="A1182" s="41">
        <v>1027484</v>
      </c>
      <c r="B1182" s="14" t="s">
        <v>22</v>
      </c>
      <c r="C1182" s="15">
        <v>41455</v>
      </c>
      <c r="D1182" s="14" t="s">
        <v>1306</v>
      </c>
      <c r="E1182" s="14" t="s">
        <v>1307</v>
      </c>
      <c r="F1182" s="14" t="s">
        <v>1306</v>
      </c>
      <c r="G1182" s="28">
        <v>23226.77</v>
      </c>
      <c r="H1182" s="28">
        <v>-4460.49</v>
      </c>
      <c r="I1182" s="28">
        <v>18766.28</v>
      </c>
      <c r="J1182" s="14" t="s">
        <v>24</v>
      </c>
    </row>
    <row r="1183" spans="1:10" hidden="1" outlineLevel="4" x14ac:dyDescent="0.25">
      <c r="A1183" s="41">
        <v>1027485</v>
      </c>
      <c r="B1183" s="14" t="s">
        <v>22</v>
      </c>
      <c r="C1183" s="15">
        <v>41455</v>
      </c>
      <c r="D1183" s="14" t="s">
        <v>1308</v>
      </c>
      <c r="E1183" s="14" t="s">
        <v>1309</v>
      </c>
      <c r="F1183" s="14" t="s">
        <v>1308</v>
      </c>
      <c r="G1183" s="28">
        <v>32512.77</v>
      </c>
      <c r="H1183" s="28">
        <v>-6445.28</v>
      </c>
      <c r="I1183" s="28">
        <v>26067.49</v>
      </c>
      <c r="J1183" s="14" t="s">
        <v>24</v>
      </c>
    </row>
    <row r="1184" spans="1:10" hidden="1" outlineLevel="4" x14ac:dyDescent="0.25">
      <c r="A1184" s="41">
        <v>1027486</v>
      </c>
      <c r="B1184" s="14" t="s">
        <v>22</v>
      </c>
      <c r="C1184" s="15">
        <v>41455</v>
      </c>
      <c r="D1184" s="14" t="s">
        <v>1310</v>
      </c>
      <c r="E1184" s="14" t="s">
        <v>1311</v>
      </c>
      <c r="F1184" s="14" t="s">
        <v>1310</v>
      </c>
      <c r="G1184" s="28">
        <v>102288.02</v>
      </c>
      <c r="H1184" s="28">
        <v>-19801.47</v>
      </c>
      <c r="I1184" s="28">
        <v>82486.55</v>
      </c>
      <c r="J1184" s="14" t="s">
        <v>24</v>
      </c>
    </row>
    <row r="1185" spans="1:10" hidden="1" outlineLevel="4" x14ac:dyDescent="0.25">
      <c r="A1185" s="41">
        <v>1027487</v>
      </c>
      <c r="B1185" s="14" t="s">
        <v>22</v>
      </c>
      <c r="C1185" s="15">
        <v>41455</v>
      </c>
      <c r="D1185" s="14" t="s">
        <v>1312</v>
      </c>
      <c r="E1185" s="14" t="s">
        <v>1313</v>
      </c>
      <c r="F1185" s="14" t="s">
        <v>1312</v>
      </c>
      <c r="G1185" s="28">
        <v>206775.92</v>
      </c>
      <c r="H1185" s="28">
        <v>-40028.68</v>
      </c>
      <c r="I1185" s="28">
        <v>166747.24</v>
      </c>
      <c r="J1185" s="14" t="s">
        <v>24</v>
      </c>
    </row>
    <row r="1186" spans="1:10" hidden="1" outlineLevel="4" x14ac:dyDescent="0.25">
      <c r="A1186" s="41">
        <v>1027488</v>
      </c>
      <c r="B1186" s="14" t="s">
        <v>22</v>
      </c>
      <c r="C1186" s="15">
        <v>41455</v>
      </c>
      <c r="D1186" s="14" t="s">
        <v>1314</v>
      </c>
      <c r="E1186" s="14" t="s">
        <v>1315</v>
      </c>
      <c r="F1186" s="14" t="s">
        <v>1314</v>
      </c>
      <c r="G1186" s="28">
        <v>92794.64</v>
      </c>
      <c r="H1186" s="28">
        <v>-17963.78</v>
      </c>
      <c r="I1186" s="28">
        <v>74830.86</v>
      </c>
      <c r="J1186" s="14" t="s">
        <v>24</v>
      </c>
    </row>
    <row r="1187" spans="1:10" hidden="1" outlineLevel="4" x14ac:dyDescent="0.25">
      <c r="A1187" s="41">
        <v>1027489</v>
      </c>
      <c r="B1187" s="14" t="s">
        <v>22</v>
      </c>
      <c r="C1187" s="15">
        <v>41455</v>
      </c>
      <c r="D1187" s="14" t="s">
        <v>1316</v>
      </c>
      <c r="E1187" s="14" t="s">
        <v>1315</v>
      </c>
      <c r="F1187" s="14" t="s">
        <v>1316</v>
      </c>
      <c r="G1187" s="28">
        <v>29637.97</v>
      </c>
      <c r="H1187" s="28">
        <v>-5737.34</v>
      </c>
      <c r="I1187" s="28">
        <v>23900.63</v>
      </c>
      <c r="J1187" s="14" t="s">
        <v>24</v>
      </c>
    </row>
    <row r="1188" spans="1:10" hidden="1" outlineLevel="4" x14ac:dyDescent="0.25">
      <c r="A1188" s="41">
        <v>1027490</v>
      </c>
      <c r="B1188" s="14" t="s">
        <v>22</v>
      </c>
      <c r="C1188" s="15">
        <v>41455</v>
      </c>
      <c r="D1188" s="14" t="s">
        <v>1317</v>
      </c>
      <c r="E1188" s="14" t="s">
        <v>1315</v>
      </c>
      <c r="F1188" s="14" t="s">
        <v>1317</v>
      </c>
      <c r="G1188" s="28">
        <v>252528.1</v>
      </c>
      <c r="H1188" s="28">
        <v>-48869.1</v>
      </c>
      <c r="I1188" s="28">
        <v>203659</v>
      </c>
      <c r="J1188" s="14" t="s">
        <v>24</v>
      </c>
    </row>
    <row r="1189" spans="1:10" hidden="1" outlineLevel="4" x14ac:dyDescent="0.25">
      <c r="A1189" s="41">
        <v>1027491</v>
      </c>
      <c r="B1189" s="14" t="s">
        <v>22</v>
      </c>
      <c r="C1189" s="15">
        <v>41455</v>
      </c>
      <c r="D1189" s="14" t="s">
        <v>1318</v>
      </c>
      <c r="E1189" s="14" t="s">
        <v>1315</v>
      </c>
      <c r="F1189" s="14" t="s">
        <v>1318</v>
      </c>
      <c r="G1189" s="28">
        <v>281325.14</v>
      </c>
      <c r="H1189" s="28">
        <v>-54442.7</v>
      </c>
      <c r="I1189" s="28">
        <v>226882.44</v>
      </c>
      <c r="J1189" s="14" t="s">
        <v>24</v>
      </c>
    </row>
    <row r="1190" spans="1:10" hidden="1" outlineLevel="4" x14ac:dyDescent="0.25">
      <c r="A1190" s="41">
        <v>1027492</v>
      </c>
      <c r="B1190" s="14" t="s">
        <v>22</v>
      </c>
      <c r="C1190" s="15">
        <v>41455</v>
      </c>
      <c r="D1190" s="14" t="s">
        <v>1319</v>
      </c>
      <c r="E1190" s="14" t="s">
        <v>1315</v>
      </c>
      <c r="F1190" s="14" t="s">
        <v>1319</v>
      </c>
      <c r="G1190" s="28">
        <v>416824.46</v>
      </c>
      <c r="H1190" s="28">
        <v>-80291.45</v>
      </c>
      <c r="I1190" s="28">
        <v>336533.01</v>
      </c>
      <c r="J1190" s="14" t="s">
        <v>24</v>
      </c>
    </row>
    <row r="1191" spans="1:10" hidden="1" outlineLevel="4" x14ac:dyDescent="0.25">
      <c r="A1191" s="41">
        <v>1027493</v>
      </c>
      <c r="B1191" s="14" t="s">
        <v>22</v>
      </c>
      <c r="C1191" s="15">
        <v>41455</v>
      </c>
      <c r="D1191" s="14" t="s">
        <v>1320</v>
      </c>
      <c r="E1191" s="14" t="s">
        <v>1315</v>
      </c>
      <c r="F1191" s="14" t="s">
        <v>1320</v>
      </c>
      <c r="G1191" s="28">
        <v>28407.33</v>
      </c>
      <c r="H1191" s="28">
        <v>-5499.32</v>
      </c>
      <c r="I1191" s="28">
        <v>22908.01</v>
      </c>
      <c r="J1191" s="14" t="s">
        <v>24</v>
      </c>
    </row>
    <row r="1192" spans="1:10" hidden="1" outlineLevel="4" x14ac:dyDescent="0.25">
      <c r="A1192" s="41">
        <v>1027494</v>
      </c>
      <c r="B1192" s="14" t="s">
        <v>22</v>
      </c>
      <c r="C1192" s="15">
        <v>41455</v>
      </c>
      <c r="D1192" s="14" t="s">
        <v>1321</v>
      </c>
      <c r="E1192" s="14" t="s">
        <v>1315</v>
      </c>
      <c r="F1192" s="14" t="s">
        <v>1321</v>
      </c>
      <c r="G1192" s="28">
        <v>31148.69</v>
      </c>
      <c r="H1192" s="28">
        <v>-6029.79</v>
      </c>
      <c r="I1192" s="28">
        <v>25118.9</v>
      </c>
      <c r="J1192" s="14" t="s">
        <v>24</v>
      </c>
    </row>
    <row r="1193" spans="1:10" hidden="1" outlineLevel="4" x14ac:dyDescent="0.25">
      <c r="A1193" s="41">
        <v>1027495</v>
      </c>
      <c r="B1193" s="14" t="s">
        <v>22</v>
      </c>
      <c r="C1193" s="15">
        <v>41455</v>
      </c>
      <c r="D1193" s="14" t="s">
        <v>1322</v>
      </c>
      <c r="E1193" s="14" t="s">
        <v>1315</v>
      </c>
      <c r="F1193" s="14" t="s">
        <v>1322</v>
      </c>
      <c r="G1193" s="28">
        <v>10999.37</v>
      </c>
      <c r="H1193" s="28">
        <v>-2129.39</v>
      </c>
      <c r="I1193" s="28">
        <v>8869.98</v>
      </c>
      <c r="J1193" s="14" t="s">
        <v>24</v>
      </c>
    </row>
    <row r="1194" spans="1:10" hidden="1" outlineLevel="4" x14ac:dyDescent="0.25">
      <c r="A1194" s="41">
        <v>1027496</v>
      </c>
      <c r="B1194" s="14" t="s">
        <v>22</v>
      </c>
      <c r="C1194" s="15">
        <v>41455</v>
      </c>
      <c r="D1194" s="14" t="s">
        <v>1323</v>
      </c>
      <c r="E1194" s="14" t="s">
        <v>1315</v>
      </c>
      <c r="F1194" s="14" t="s">
        <v>1323</v>
      </c>
      <c r="G1194" s="28">
        <v>71297.240000000005</v>
      </c>
      <c r="H1194" s="28">
        <v>-13801.77</v>
      </c>
      <c r="I1194" s="28">
        <v>57495.47</v>
      </c>
      <c r="J1194" s="14" t="s">
        <v>24</v>
      </c>
    </row>
    <row r="1195" spans="1:10" hidden="1" outlineLevel="4" x14ac:dyDescent="0.25">
      <c r="A1195" s="41">
        <v>1027497</v>
      </c>
      <c r="B1195" s="14" t="s">
        <v>22</v>
      </c>
      <c r="C1195" s="15">
        <v>41455</v>
      </c>
      <c r="D1195" s="14" t="s">
        <v>1324</v>
      </c>
      <c r="E1195" s="14" t="s">
        <v>1315</v>
      </c>
      <c r="F1195" s="14" t="s">
        <v>1324</v>
      </c>
      <c r="G1195" s="28">
        <v>14833.12</v>
      </c>
      <c r="H1195" s="28">
        <v>-2871.37</v>
      </c>
      <c r="I1195" s="28">
        <v>11961.75</v>
      </c>
      <c r="J1195" s="14" t="s">
        <v>24</v>
      </c>
    </row>
    <row r="1196" spans="1:10" hidden="1" outlineLevel="4" x14ac:dyDescent="0.25">
      <c r="A1196" s="41">
        <v>1027498</v>
      </c>
      <c r="B1196" s="14" t="s">
        <v>22</v>
      </c>
      <c r="C1196" s="15">
        <v>41455</v>
      </c>
      <c r="D1196" s="14" t="s">
        <v>1325</v>
      </c>
      <c r="E1196" s="14" t="s">
        <v>1315</v>
      </c>
      <c r="F1196" s="14" t="s">
        <v>1325</v>
      </c>
      <c r="G1196" s="28">
        <v>270638.96000000002</v>
      </c>
      <c r="H1196" s="28">
        <v>-52376.02</v>
      </c>
      <c r="I1196" s="28">
        <v>218262.94</v>
      </c>
      <c r="J1196" s="14" t="s">
        <v>24</v>
      </c>
    </row>
    <row r="1197" spans="1:10" hidden="1" outlineLevel="4" x14ac:dyDescent="0.25">
      <c r="A1197" s="41">
        <v>1027499</v>
      </c>
      <c r="B1197" s="14" t="s">
        <v>22</v>
      </c>
      <c r="C1197" s="15">
        <v>41455</v>
      </c>
      <c r="D1197" s="14" t="s">
        <v>1326</v>
      </c>
      <c r="E1197" s="14" t="s">
        <v>1315</v>
      </c>
      <c r="F1197" s="14" t="s">
        <v>1326</v>
      </c>
      <c r="G1197" s="28">
        <v>35200.620000000003</v>
      </c>
      <c r="H1197" s="28">
        <v>-6814.33</v>
      </c>
      <c r="I1197" s="28">
        <v>28386.29</v>
      </c>
      <c r="J1197" s="14" t="s">
        <v>24</v>
      </c>
    </row>
    <row r="1198" spans="1:10" hidden="1" outlineLevel="4" x14ac:dyDescent="0.25">
      <c r="A1198" s="41">
        <v>1027500</v>
      </c>
      <c r="B1198" s="14" t="s">
        <v>22</v>
      </c>
      <c r="C1198" s="15">
        <v>41455</v>
      </c>
      <c r="D1198" s="14" t="s">
        <v>1327</v>
      </c>
      <c r="E1198" s="14" t="s">
        <v>1315</v>
      </c>
      <c r="F1198" s="14" t="s">
        <v>1327</v>
      </c>
      <c r="G1198" s="28">
        <v>49162.41</v>
      </c>
      <c r="H1198" s="28">
        <v>-9517.2900000000009</v>
      </c>
      <c r="I1198" s="28">
        <v>39645.120000000003</v>
      </c>
      <c r="J1198" s="14" t="s">
        <v>24</v>
      </c>
    </row>
    <row r="1199" spans="1:10" hidden="1" outlineLevel="4" x14ac:dyDescent="0.25">
      <c r="A1199" s="41">
        <v>1027501</v>
      </c>
      <c r="B1199" s="14" t="s">
        <v>22</v>
      </c>
      <c r="C1199" s="15">
        <v>41455</v>
      </c>
      <c r="D1199" s="14" t="s">
        <v>1328</v>
      </c>
      <c r="E1199" s="14" t="s">
        <v>1315</v>
      </c>
      <c r="F1199" s="14" t="s">
        <v>1328</v>
      </c>
      <c r="G1199" s="28">
        <v>69719.740000000005</v>
      </c>
      <c r="H1199" s="28">
        <v>-13496.68</v>
      </c>
      <c r="I1199" s="28">
        <v>56223.06</v>
      </c>
      <c r="J1199" s="14" t="s">
        <v>24</v>
      </c>
    </row>
    <row r="1200" spans="1:10" hidden="1" outlineLevel="4" x14ac:dyDescent="0.25">
      <c r="A1200" s="41">
        <v>1027502</v>
      </c>
      <c r="B1200" s="14" t="s">
        <v>22</v>
      </c>
      <c r="C1200" s="15">
        <v>41455</v>
      </c>
      <c r="D1200" s="14" t="s">
        <v>1329</v>
      </c>
      <c r="E1200" s="14" t="s">
        <v>1315</v>
      </c>
      <c r="F1200" s="14" t="s">
        <v>1329</v>
      </c>
      <c r="G1200" s="28">
        <v>367846.66</v>
      </c>
      <c r="H1200" s="28">
        <v>-71404.81</v>
      </c>
      <c r="I1200" s="28">
        <v>296441.84999999998</v>
      </c>
      <c r="J1200" s="14" t="s">
        <v>24</v>
      </c>
    </row>
    <row r="1201" spans="1:10" hidden="1" outlineLevel="4" x14ac:dyDescent="0.25">
      <c r="A1201" s="41">
        <v>1027503</v>
      </c>
      <c r="B1201" s="14" t="s">
        <v>22</v>
      </c>
      <c r="C1201" s="15">
        <v>41455</v>
      </c>
      <c r="D1201" s="14" t="s">
        <v>1330</v>
      </c>
      <c r="E1201" s="14" t="s">
        <v>1315</v>
      </c>
      <c r="F1201" s="14" t="s">
        <v>1330</v>
      </c>
      <c r="G1201" s="28">
        <v>80402.899999999994</v>
      </c>
      <c r="H1201" s="28">
        <v>-15547.1</v>
      </c>
      <c r="I1201" s="28">
        <v>64855.8</v>
      </c>
      <c r="J1201" s="14" t="s">
        <v>24</v>
      </c>
    </row>
    <row r="1202" spans="1:10" hidden="1" outlineLevel="4" x14ac:dyDescent="0.25">
      <c r="A1202" s="41">
        <v>1027504</v>
      </c>
      <c r="B1202" s="14" t="s">
        <v>22</v>
      </c>
      <c r="C1202" s="15">
        <v>41455</v>
      </c>
      <c r="D1202" s="14" t="s">
        <v>1331</v>
      </c>
      <c r="E1202" s="14" t="s">
        <v>1315</v>
      </c>
      <c r="F1202" s="14" t="s">
        <v>1331</v>
      </c>
      <c r="G1202" s="28">
        <v>142084.96</v>
      </c>
      <c r="H1202" s="28">
        <v>-27470.38</v>
      </c>
      <c r="I1202" s="28">
        <v>114614.58</v>
      </c>
      <c r="J1202" s="14" t="s">
        <v>24</v>
      </c>
    </row>
    <row r="1203" spans="1:10" hidden="1" outlineLevel="4" x14ac:dyDescent="0.25">
      <c r="A1203" s="41">
        <v>1027505</v>
      </c>
      <c r="B1203" s="14" t="s">
        <v>22</v>
      </c>
      <c r="C1203" s="15">
        <v>41455</v>
      </c>
      <c r="D1203" s="14" t="s">
        <v>1332</v>
      </c>
      <c r="E1203" s="14" t="s">
        <v>1315</v>
      </c>
      <c r="F1203" s="14" t="s">
        <v>1332</v>
      </c>
      <c r="G1203" s="28">
        <v>152974.76999999999</v>
      </c>
      <c r="H1203" s="28">
        <v>-29577.18</v>
      </c>
      <c r="I1203" s="28">
        <v>123397.59</v>
      </c>
      <c r="J1203" s="14" t="s">
        <v>24</v>
      </c>
    </row>
    <row r="1204" spans="1:10" hidden="1" outlineLevel="4" x14ac:dyDescent="0.25">
      <c r="A1204" s="41">
        <v>1027506</v>
      </c>
      <c r="B1204" s="14" t="s">
        <v>22</v>
      </c>
      <c r="C1204" s="15">
        <v>41455</v>
      </c>
      <c r="D1204" s="14" t="s">
        <v>1333</v>
      </c>
      <c r="E1204" s="14" t="s">
        <v>1315</v>
      </c>
      <c r="F1204" s="14" t="s">
        <v>1333</v>
      </c>
      <c r="G1204" s="28">
        <v>13072.8</v>
      </c>
      <c r="H1204" s="28">
        <v>-2530.7600000000002</v>
      </c>
      <c r="I1204" s="28">
        <v>10542.04</v>
      </c>
      <c r="J1204" s="14" t="s">
        <v>24</v>
      </c>
    </row>
    <row r="1205" spans="1:10" hidden="1" outlineLevel="4" x14ac:dyDescent="0.25">
      <c r="A1205" s="41">
        <v>1027507</v>
      </c>
      <c r="B1205" s="14" t="s">
        <v>22</v>
      </c>
      <c r="C1205" s="15">
        <v>41455</v>
      </c>
      <c r="D1205" s="14" t="s">
        <v>1334</v>
      </c>
      <c r="E1205" s="14" t="s">
        <v>1315</v>
      </c>
      <c r="F1205" s="14" t="s">
        <v>1334</v>
      </c>
      <c r="G1205" s="28">
        <v>87114.26</v>
      </c>
      <c r="H1205" s="28">
        <v>-16796.36</v>
      </c>
      <c r="I1205" s="28">
        <v>70317.899999999994</v>
      </c>
      <c r="J1205" s="14" t="s">
        <v>24</v>
      </c>
    </row>
    <row r="1206" spans="1:10" hidden="1" outlineLevel="4" x14ac:dyDescent="0.25">
      <c r="A1206" s="41">
        <v>1027508</v>
      </c>
      <c r="B1206" s="14" t="s">
        <v>22</v>
      </c>
      <c r="C1206" s="15">
        <v>41455</v>
      </c>
      <c r="D1206" s="14" t="s">
        <v>1335</v>
      </c>
      <c r="E1206" s="14" t="s">
        <v>1315</v>
      </c>
      <c r="F1206" s="14" t="s">
        <v>1335</v>
      </c>
      <c r="G1206" s="28">
        <v>10837.87</v>
      </c>
      <c r="H1206" s="28">
        <v>-2094.4299999999998</v>
      </c>
      <c r="I1206" s="28">
        <v>8743.44</v>
      </c>
      <c r="J1206" s="14" t="s">
        <v>24</v>
      </c>
    </row>
    <row r="1207" spans="1:10" hidden="1" outlineLevel="4" x14ac:dyDescent="0.25">
      <c r="A1207" s="41">
        <v>1027510</v>
      </c>
      <c r="B1207" s="14" t="s">
        <v>22</v>
      </c>
      <c r="C1207" s="15">
        <v>41455</v>
      </c>
      <c r="D1207" s="14" t="s">
        <v>1336</v>
      </c>
      <c r="E1207" s="14" t="s">
        <v>1315</v>
      </c>
      <c r="F1207" s="14" t="s">
        <v>1336</v>
      </c>
      <c r="G1207" s="28">
        <v>15610.65</v>
      </c>
      <c r="H1207" s="28">
        <v>-3021.71</v>
      </c>
      <c r="I1207" s="28">
        <v>12588.94</v>
      </c>
      <c r="J1207" s="14" t="s">
        <v>24</v>
      </c>
    </row>
    <row r="1208" spans="1:10" hidden="1" outlineLevel="4" x14ac:dyDescent="0.25">
      <c r="A1208" s="41">
        <v>1027511</v>
      </c>
      <c r="B1208" s="14" t="s">
        <v>22</v>
      </c>
      <c r="C1208" s="15">
        <v>41455</v>
      </c>
      <c r="D1208" s="14" t="s">
        <v>1337</v>
      </c>
      <c r="E1208" s="14" t="s">
        <v>1315</v>
      </c>
      <c r="F1208" s="14" t="s">
        <v>1337</v>
      </c>
      <c r="G1208" s="28">
        <v>15964.98</v>
      </c>
      <c r="H1208" s="28">
        <v>-3088.05</v>
      </c>
      <c r="I1208" s="28">
        <v>12876.93</v>
      </c>
      <c r="J1208" s="14" t="s">
        <v>24</v>
      </c>
    </row>
    <row r="1209" spans="1:10" hidden="1" outlineLevel="4" x14ac:dyDescent="0.25">
      <c r="A1209" s="41">
        <v>1027512</v>
      </c>
      <c r="B1209" s="14" t="s">
        <v>22</v>
      </c>
      <c r="C1209" s="15">
        <v>41455</v>
      </c>
      <c r="D1209" s="14" t="s">
        <v>1338</v>
      </c>
      <c r="E1209" s="14" t="s">
        <v>1339</v>
      </c>
      <c r="F1209" s="14" t="s">
        <v>1338</v>
      </c>
      <c r="G1209" s="28">
        <v>13206.54</v>
      </c>
      <c r="H1209" s="28">
        <v>-2495.6999999999998</v>
      </c>
      <c r="I1209" s="28">
        <v>10710.84</v>
      </c>
      <c r="J1209" s="14" t="s">
        <v>24</v>
      </c>
    </row>
    <row r="1210" spans="1:10" hidden="1" outlineLevel="4" x14ac:dyDescent="0.25">
      <c r="A1210" s="41">
        <v>1027513</v>
      </c>
      <c r="B1210" s="14" t="s">
        <v>22</v>
      </c>
      <c r="C1210" s="15">
        <v>41455</v>
      </c>
      <c r="D1210" s="14" t="s">
        <v>1340</v>
      </c>
      <c r="E1210" s="14" t="s">
        <v>1339</v>
      </c>
      <c r="F1210" s="14" t="s">
        <v>1340</v>
      </c>
      <c r="G1210" s="28">
        <v>56509.15</v>
      </c>
      <c r="H1210" s="28">
        <v>-10785.66</v>
      </c>
      <c r="I1210" s="28">
        <v>45723.49</v>
      </c>
      <c r="J1210" s="14" t="s">
        <v>24</v>
      </c>
    </row>
    <row r="1211" spans="1:10" hidden="1" outlineLevel="4" x14ac:dyDescent="0.25">
      <c r="A1211" s="41">
        <v>1027514</v>
      </c>
      <c r="B1211" s="14" t="s">
        <v>22</v>
      </c>
      <c r="C1211" s="15">
        <v>41455</v>
      </c>
      <c r="D1211" s="14" t="s">
        <v>1341</v>
      </c>
      <c r="E1211" s="14" t="s">
        <v>1339</v>
      </c>
      <c r="F1211" s="14" t="s">
        <v>1342</v>
      </c>
      <c r="G1211" s="28">
        <v>376612.49</v>
      </c>
      <c r="H1211" s="28">
        <v>-72806.429999999993</v>
      </c>
      <c r="I1211" s="28">
        <v>303806.06</v>
      </c>
      <c r="J1211" s="14" t="s">
        <v>24</v>
      </c>
    </row>
    <row r="1212" spans="1:10" hidden="1" outlineLevel="4" x14ac:dyDescent="0.25">
      <c r="A1212" s="41">
        <v>1027515</v>
      </c>
      <c r="B1212" s="14" t="s">
        <v>22</v>
      </c>
      <c r="C1212" s="15">
        <v>41455</v>
      </c>
      <c r="D1212" s="14" t="s">
        <v>1343</v>
      </c>
      <c r="E1212" s="14" t="s">
        <v>1339</v>
      </c>
      <c r="F1212" s="14" t="s">
        <v>1343</v>
      </c>
      <c r="G1212" s="28">
        <v>436218.43</v>
      </c>
      <c r="H1212" s="28">
        <v>-84312.78</v>
      </c>
      <c r="I1212" s="28">
        <v>351905.65</v>
      </c>
      <c r="J1212" s="14" t="s">
        <v>24</v>
      </c>
    </row>
    <row r="1213" spans="1:10" hidden="1" outlineLevel="4" x14ac:dyDescent="0.25">
      <c r="A1213" s="41">
        <v>1027516</v>
      </c>
      <c r="B1213" s="14" t="s">
        <v>22</v>
      </c>
      <c r="C1213" s="15">
        <v>41455</v>
      </c>
      <c r="D1213" s="14" t="s">
        <v>1344</v>
      </c>
      <c r="E1213" s="14" t="s">
        <v>1339</v>
      </c>
      <c r="F1213" s="14" t="s">
        <v>1344</v>
      </c>
      <c r="G1213" s="28">
        <v>17206.939999999999</v>
      </c>
      <c r="H1213" s="28">
        <v>-3329.98</v>
      </c>
      <c r="I1213" s="28">
        <v>13876.96</v>
      </c>
      <c r="J1213" s="14" t="s">
        <v>24</v>
      </c>
    </row>
    <row r="1214" spans="1:10" hidden="1" outlineLevel="4" x14ac:dyDescent="0.25">
      <c r="A1214" s="41">
        <v>1027517</v>
      </c>
      <c r="B1214" s="14" t="s">
        <v>22</v>
      </c>
      <c r="C1214" s="15">
        <v>41455</v>
      </c>
      <c r="D1214" s="14" t="s">
        <v>1345</v>
      </c>
      <c r="E1214" s="14" t="s">
        <v>1339</v>
      </c>
      <c r="F1214" s="14" t="s">
        <v>1345</v>
      </c>
      <c r="G1214" s="28">
        <v>28896.99</v>
      </c>
      <c r="H1214" s="28">
        <v>-5592.3</v>
      </c>
      <c r="I1214" s="28">
        <v>23304.69</v>
      </c>
      <c r="J1214" s="14" t="s">
        <v>24</v>
      </c>
    </row>
    <row r="1215" spans="1:10" hidden="1" outlineLevel="4" x14ac:dyDescent="0.25">
      <c r="A1215" s="41">
        <v>1027518</v>
      </c>
      <c r="B1215" s="14" t="s">
        <v>22</v>
      </c>
      <c r="C1215" s="15">
        <v>41455</v>
      </c>
      <c r="D1215" s="14" t="s">
        <v>1346</v>
      </c>
      <c r="E1215" s="14" t="s">
        <v>1339</v>
      </c>
      <c r="F1215" s="14" t="s">
        <v>1346</v>
      </c>
      <c r="G1215" s="28">
        <v>14355.35</v>
      </c>
      <c r="H1215" s="28">
        <v>-2778.14</v>
      </c>
      <c r="I1215" s="28">
        <v>11577.21</v>
      </c>
      <c r="J1215" s="14" t="s">
        <v>24</v>
      </c>
    </row>
    <row r="1216" spans="1:10" hidden="1" outlineLevel="4" x14ac:dyDescent="0.25">
      <c r="A1216" s="41">
        <v>1027519</v>
      </c>
      <c r="B1216" s="14" t="s">
        <v>22</v>
      </c>
      <c r="C1216" s="15">
        <v>41455</v>
      </c>
      <c r="D1216" s="14" t="s">
        <v>1347</v>
      </c>
      <c r="E1216" s="14" t="s">
        <v>1339</v>
      </c>
      <c r="F1216" s="14" t="s">
        <v>1347</v>
      </c>
      <c r="G1216" s="28">
        <v>54979.89</v>
      </c>
      <c r="H1216" s="28">
        <v>-10639.95</v>
      </c>
      <c r="I1216" s="28">
        <v>44339.94</v>
      </c>
      <c r="J1216" s="14" t="s">
        <v>24</v>
      </c>
    </row>
    <row r="1217" spans="1:10" hidden="1" outlineLevel="4" x14ac:dyDescent="0.25">
      <c r="A1217" s="41">
        <v>1027520</v>
      </c>
      <c r="B1217" s="14" t="s">
        <v>22</v>
      </c>
      <c r="C1217" s="15">
        <v>41455</v>
      </c>
      <c r="D1217" s="14" t="s">
        <v>1348</v>
      </c>
      <c r="E1217" s="14" t="s">
        <v>1339</v>
      </c>
      <c r="F1217" s="14" t="s">
        <v>1348</v>
      </c>
      <c r="G1217" s="28">
        <v>144876.16</v>
      </c>
      <c r="H1217" s="28">
        <v>-28037.17</v>
      </c>
      <c r="I1217" s="28">
        <v>116838.99</v>
      </c>
      <c r="J1217" s="14" t="s">
        <v>24</v>
      </c>
    </row>
    <row r="1218" spans="1:10" hidden="1" outlineLevel="4" x14ac:dyDescent="0.25">
      <c r="A1218" s="41">
        <v>1027521</v>
      </c>
      <c r="B1218" s="14" t="s">
        <v>22</v>
      </c>
      <c r="C1218" s="15">
        <v>41455</v>
      </c>
      <c r="D1218" s="14" t="s">
        <v>1349</v>
      </c>
      <c r="E1218" s="14" t="s">
        <v>1339</v>
      </c>
      <c r="F1218" s="14" t="s">
        <v>1349</v>
      </c>
      <c r="G1218" s="28">
        <v>53363.25</v>
      </c>
      <c r="H1218" s="28">
        <v>-10327.129999999999</v>
      </c>
      <c r="I1218" s="28">
        <v>43036.12</v>
      </c>
      <c r="J1218" s="14" t="s">
        <v>24</v>
      </c>
    </row>
    <row r="1219" spans="1:10" hidden="1" outlineLevel="4" x14ac:dyDescent="0.25">
      <c r="A1219" s="41">
        <v>1027522</v>
      </c>
      <c r="B1219" s="14" t="s">
        <v>22</v>
      </c>
      <c r="C1219" s="15">
        <v>41455</v>
      </c>
      <c r="D1219" s="14" t="s">
        <v>1350</v>
      </c>
      <c r="E1219" s="14" t="s">
        <v>1339</v>
      </c>
      <c r="F1219" s="14" t="s">
        <v>1350</v>
      </c>
      <c r="G1219" s="28">
        <v>319982.89</v>
      </c>
      <c r="H1219" s="28">
        <v>-61868.69</v>
      </c>
      <c r="I1219" s="28">
        <v>258114.2</v>
      </c>
      <c r="J1219" s="14" t="s">
        <v>24</v>
      </c>
    </row>
    <row r="1220" spans="1:10" hidden="1" outlineLevel="4" x14ac:dyDescent="0.25">
      <c r="A1220" s="41">
        <v>1027523</v>
      </c>
      <c r="B1220" s="14" t="s">
        <v>22</v>
      </c>
      <c r="C1220" s="15">
        <v>41455</v>
      </c>
      <c r="D1220" s="14" t="s">
        <v>1351</v>
      </c>
      <c r="E1220" s="14" t="s">
        <v>1339</v>
      </c>
      <c r="F1220" s="14" t="s">
        <v>1351</v>
      </c>
      <c r="G1220" s="28">
        <v>94009.54</v>
      </c>
      <c r="H1220" s="28">
        <v>-18193.18</v>
      </c>
      <c r="I1220" s="28">
        <v>75816.36</v>
      </c>
      <c r="J1220" s="14" t="s">
        <v>24</v>
      </c>
    </row>
    <row r="1221" spans="1:10" hidden="1" outlineLevel="4" x14ac:dyDescent="0.25">
      <c r="A1221" s="41">
        <v>1027524</v>
      </c>
      <c r="B1221" s="14" t="s">
        <v>22</v>
      </c>
      <c r="C1221" s="15">
        <v>41455</v>
      </c>
      <c r="D1221" s="14" t="s">
        <v>1352</v>
      </c>
      <c r="E1221" s="14" t="s">
        <v>1339</v>
      </c>
      <c r="F1221" s="14" t="s">
        <v>1352</v>
      </c>
      <c r="G1221" s="28">
        <v>41484.39</v>
      </c>
      <c r="H1221" s="28">
        <v>-8028.3</v>
      </c>
      <c r="I1221" s="28">
        <v>33456.089999999997</v>
      </c>
      <c r="J1221" s="14" t="s">
        <v>24</v>
      </c>
    </row>
    <row r="1222" spans="1:10" hidden="1" outlineLevel="4" x14ac:dyDescent="0.25">
      <c r="A1222" s="41">
        <v>1027525</v>
      </c>
      <c r="B1222" s="14" t="s">
        <v>22</v>
      </c>
      <c r="C1222" s="15">
        <v>41455</v>
      </c>
      <c r="D1222" s="14" t="s">
        <v>1353</v>
      </c>
      <c r="E1222" s="14" t="s">
        <v>1339</v>
      </c>
      <c r="F1222" s="14" t="s">
        <v>1353</v>
      </c>
      <c r="G1222" s="28">
        <v>428608.94</v>
      </c>
      <c r="H1222" s="28">
        <v>-82855.08</v>
      </c>
      <c r="I1222" s="28">
        <v>345753.86</v>
      </c>
      <c r="J1222" s="14" t="s">
        <v>24</v>
      </c>
    </row>
    <row r="1223" spans="1:10" hidden="1" outlineLevel="4" x14ac:dyDescent="0.25">
      <c r="A1223" s="41">
        <v>1027526</v>
      </c>
      <c r="B1223" s="14" t="s">
        <v>22</v>
      </c>
      <c r="C1223" s="15">
        <v>41455</v>
      </c>
      <c r="D1223" s="14" t="s">
        <v>1354</v>
      </c>
      <c r="E1223" s="14" t="s">
        <v>1339</v>
      </c>
      <c r="F1223" s="14" t="s">
        <v>1354</v>
      </c>
      <c r="G1223" s="28">
        <v>1305139.17</v>
      </c>
      <c r="H1223" s="28">
        <v>-252577.03</v>
      </c>
      <c r="I1223" s="28">
        <v>1052562.1399999999</v>
      </c>
      <c r="J1223" s="14" t="s">
        <v>24</v>
      </c>
    </row>
    <row r="1224" spans="1:10" hidden="1" outlineLevel="4" x14ac:dyDescent="0.25">
      <c r="A1224" s="41">
        <v>1027527</v>
      </c>
      <c r="B1224" s="14" t="s">
        <v>22</v>
      </c>
      <c r="C1224" s="15">
        <v>41455</v>
      </c>
      <c r="D1224" s="14" t="s">
        <v>1355</v>
      </c>
      <c r="E1224" s="14" t="s">
        <v>1339</v>
      </c>
      <c r="F1224" s="14" t="s">
        <v>1355</v>
      </c>
      <c r="G1224" s="28">
        <v>108351.03</v>
      </c>
      <c r="H1224" s="28">
        <v>-20968.63</v>
      </c>
      <c r="I1224" s="28">
        <v>87382.399999999994</v>
      </c>
      <c r="J1224" s="14" t="s">
        <v>24</v>
      </c>
    </row>
    <row r="1225" spans="1:10" hidden="1" outlineLevel="4" x14ac:dyDescent="0.25">
      <c r="A1225" s="41">
        <v>1027528</v>
      </c>
      <c r="B1225" s="14" t="s">
        <v>22</v>
      </c>
      <c r="C1225" s="15">
        <v>41455</v>
      </c>
      <c r="D1225" s="14" t="s">
        <v>1356</v>
      </c>
      <c r="E1225" s="14" t="s">
        <v>1339</v>
      </c>
      <c r="F1225" s="14" t="s">
        <v>1356</v>
      </c>
      <c r="G1225" s="28">
        <v>339454.87</v>
      </c>
      <c r="H1225" s="28">
        <v>-65625.119999999995</v>
      </c>
      <c r="I1225" s="28">
        <v>273829.75</v>
      </c>
      <c r="J1225" s="14" t="s">
        <v>24</v>
      </c>
    </row>
    <row r="1226" spans="1:10" hidden="1" outlineLevel="4" x14ac:dyDescent="0.25">
      <c r="A1226" s="41">
        <v>1027529</v>
      </c>
      <c r="B1226" s="14" t="s">
        <v>22</v>
      </c>
      <c r="C1226" s="15">
        <v>41455</v>
      </c>
      <c r="D1226" s="14" t="s">
        <v>1357</v>
      </c>
      <c r="E1226" s="14" t="s">
        <v>1339</v>
      </c>
      <c r="F1226" s="14" t="s">
        <v>1357</v>
      </c>
      <c r="G1226" s="28">
        <v>27509.93</v>
      </c>
      <c r="H1226" s="28">
        <v>-5323.86</v>
      </c>
      <c r="I1226" s="28">
        <v>22186.07</v>
      </c>
      <c r="J1226" s="14" t="s">
        <v>24</v>
      </c>
    </row>
    <row r="1227" spans="1:10" hidden="1" outlineLevel="4" x14ac:dyDescent="0.25">
      <c r="A1227" s="41">
        <v>1027530</v>
      </c>
      <c r="B1227" s="14" t="s">
        <v>22</v>
      </c>
      <c r="C1227" s="15">
        <v>41455</v>
      </c>
      <c r="D1227" s="14" t="s">
        <v>1358</v>
      </c>
      <c r="E1227" s="14" t="s">
        <v>1339</v>
      </c>
      <c r="F1227" s="14" t="s">
        <v>1358</v>
      </c>
      <c r="G1227" s="28">
        <v>422740.93</v>
      </c>
      <c r="H1227" s="28">
        <v>-81424.23</v>
      </c>
      <c r="I1227" s="28">
        <v>341316.7</v>
      </c>
      <c r="J1227" s="14" t="s">
        <v>24</v>
      </c>
    </row>
    <row r="1228" spans="1:10" hidden="1" outlineLevel="4" x14ac:dyDescent="0.25">
      <c r="A1228" s="41">
        <v>1027531</v>
      </c>
      <c r="B1228" s="14" t="s">
        <v>22</v>
      </c>
      <c r="C1228" s="15">
        <v>41455</v>
      </c>
      <c r="D1228" s="14" t="s">
        <v>1359</v>
      </c>
      <c r="E1228" s="14" t="s">
        <v>1339</v>
      </c>
      <c r="F1228" s="14" t="s">
        <v>1360</v>
      </c>
      <c r="G1228" s="28">
        <v>118808.36</v>
      </c>
      <c r="H1228" s="28">
        <v>-22983.360000000001</v>
      </c>
      <c r="I1228" s="28">
        <v>95825</v>
      </c>
      <c r="J1228" s="14" t="s">
        <v>24</v>
      </c>
    </row>
    <row r="1229" spans="1:10" hidden="1" outlineLevel="4" x14ac:dyDescent="0.25">
      <c r="A1229" s="41">
        <v>1027532</v>
      </c>
      <c r="B1229" s="14" t="s">
        <v>22</v>
      </c>
      <c r="C1229" s="15">
        <v>41455</v>
      </c>
      <c r="D1229" s="14" t="s">
        <v>1361</v>
      </c>
      <c r="E1229" s="14" t="s">
        <v>1339</v>
      </c>
      <c r="F1229" s="14" t="s">
        <v>1361</v>
      </c>
      <c r="G1229" s="28">
        <v>5249.61</v>
      </c>
      <c r="H1229" s="28">
        <v>-1015.92</v>
      </c>
      <c r="I1229" s="28">
        <v>4233.6899999999996</v>
      </c>
      <c r="J1229" s="14" t="s">
        <v>24</v>
      </c>
    </row>
    <row r="1230" spans="1:10" hidden="1" outlineLevel="4" x14ac:dyDescent="0.25">
      <c r="A1230" s="41">
        <v>1027533</v>
      </c>
      <c r="B1230" s="14" t="s">
        <v>22</v>
      </c>
      <c r="C1230" s="15">
        <v>41455</v>
      </c>
      <c r="D1230" s="14" t="s">
        <v>1362</v>
      </c>
      <c r="E1230" s="14" t="s">
        <v>1339</v>
      </c>
      <c r="F1230" s="14" t="s">
        <v>1362</v>
      </c>
      <c r="G1230" s="28">
        <v>2750.34</v>
      </c>
      <c r="H1230" s="28">
        <v>-532.28</v>
      </c>
      <c r="I1230" s="28">
        <v>2218.06</v>
      </c>
      <c r="J1230" s="14" t="s">
        <v>24</v>
      </c>
    </row>
    <row r="1231" spans="1:10" hidden="1" outlineLevel="4" x14ac:dyDescent="0.25">
      <c r="A1231" s="41">
        <v>1027534</v>
      </c>
      <c r="B1231" s="14" t="s">
        <v>22</v>
      </c>
      <c r="C1231" s="15">
        <v>41455</v>
      </c>
      <c r="D1231" s="14" t="s">
        <v>1363</v>
      </c>
      <c r="E1231" s="14" t="s">
        <v>1364</v>
      </c>
      <c r="F1231" s="14" t="s">
        <v>1363</v>
      </c>
      <c r="G1231" s="28">
        <v>40000</v>
      </c>
      <c r="H1231" s="28">
        <v>-7710.66</v>
      </c>
      <c r="I1231" s="28">
        <v>32289.34</v>
      </c>
      <c r="J1231" s="14" t="s">
        <v>24</v>
      </c>
    </row>
    <row r="1232" spans="1:10" hidden="1" outlineLevel="4" x14ac:dyDescent="0.25">
      <c r="A1232" s="41">
        <v>1027535</v>
      </c>
      <c r="B1232" s="14" t="s">
        <v>22</v>
      </c>
      <c r="C1232" s="15">
        <v>41455</v>
      </c>
      <c r="D1232" s="14" t="s">
        <v>1365</v>
      </c>
      <c r="E1232" s="14" t="s">
        <v>1364</v>
      </c>
      <c r="F1232" s="14" t="s">
        <v>1365</v>
      </c>
      <c r="G1232" s="28">
        <v>38531</v>
      </c>
      <c r="H1232" s="28">
        <v>-7427.49</v>
      </c>
      <c r="I1232" s="28">
        <v>31103.51</v>
      </c>
      <c r="J1232" s="14" t="s">
        <v>24</v>
      </c>
    </row>
    <row r="1233" spans="1:10" hidden="1" outlineLevel="4" x14ac:dyDescent="0.25">
      <c r="A1233" s="41">
        <v>1027536</v>
      </c>
      <c r="B1233" s="14" t="s">
        <v>22</v>
      </c>
      <c r="C1233" s="15">
        <v>41455</v>
      </c>
      <c r="D1233" s="14" t="s">
        <v>1366</v>
      </c>
      <c r="E1233" s="14" t="s">
        <v>1364</v>
      </c>
      <c r="F1233" s="14" t="s">
        <v>1366</v>
      </c>
      <c r="G1233" s="28">
        <v>90425</v>
      </c>
      <c r="H1233" s="28">
        <v>-17430.97</v>
      </c>
      <c r="I1233" s="28">
        <v>72994.03</v>
      </c>
      <c r="J1233" s="14" t="s">
        <v>24</v>
      </c>
    </row>
    <row r="1234" spans="1:10" hidden="1" outlineLevel="4" x14ac:dyDescent="0.25">
      <c r="A1234" s="41">
        <v>1027537</v>
      </c>
      <c r="B1234" s="14" t="s">
        <v>22</v>
      </c>
      <c r="C1234" s="15">
        <v>41455</v>
      </c>
      <c r="D1234" s="14" t="s">
        <v>1367</v>
      </c>
      <c r="E1234" s="14" t="s">
        <v>1364</v>
      </c>
      <c r="F1234" s="14" t="s">
        <v>1367</v>
      </c>
      <c r="G1234" s="28">
        <v>25620</v>
      </c>
      <c r="H1234" s="28">
        <v>-4938.67</v>
      </c>
      <c r="I1234" s="28">
        <v>20681.330000000002</v>
      </c>
      <c r="J1234" s="14" t="s">
        <v>24</v>
      </c>
    </row>
    <row r="1235" spans="1:10" hidden="1" outlineLevel="4" x14ac:dyDescent="0.25">
      <c r="A1235" s="41">
        <v>1027538</v>
      </c>
      <c r="B1235" s="14" t="s">
        <v>22</v>
      </c>
      <c r="C1235" s="15">
        <v>41455</v>
      </c>
      <c r="D1235" s="14" t="s">
        <v>1368</v>
      </c>
      <c r="E1235" s="14" t="s">
        <v>1364</v>
      </c>
      <c r="F1235" s="14" t="s">
        <v>1368</v>
      </c>
      <c r="G1235" s="28">
        <v>189077.92</v>
      </c>
      <c r="H1235" s="28">
        <v>-36438.03</v>
      </c>
      <c r="I1235" s="28">
        <v>152639.89000000001</v>
      </c>
      <c r="J1235" s="14" t="s">
        <v>24</v>
      </c>
    </row>
    <row r="1236" spans="1:10" hidden="1" outlineLevel="4" x14ac:dyDescent="0.25">
      <c r="A1236" s="41">
        <v>1027539</v>
      </c>
      <c r="B1236" s="14" t="s">
        <v>22</v>
      </c>
      <c r="C1236" s="15">
        <v>41455</v>
      </c>
      <c r="D1236" s="14" t="s">
        <v>1369</v>
      </c>
      <c r="E1236" s="14" t="s">
        <v>1364</v>
      </c>
      <c r="F1236" s="14" t="s">
        <v>1369</v>
      </c>
      <c r="G1236" s="28">
        <v>8190.46</v>
      </c>
      <c r="H1236" s="28">
        <v>-1585.07</v>
      </c>
      <c r="I1236" s="28">
        <v>6605.39</v>
      </c>
      <c r="J1236" s="14" t="s">
        <v>24</v>
      </c>
    </row>
    <row r="1237" spans="1:10" hidden="1" outlineLevel="4" x14ac:dyDescent="0.25">
      <c r="A1237" s="41">
        <v>1027540</v>
      </c>
      <c r="B1237" s="14" t="s">
        <v>22</v>
      </c>
      <c r="C1237" s="15">
        <v>41455</v>
      </c>
      <c r="D1237" s="14" t="s">
        <v>1370</v>
      </c>
      <c r="E1237" s="14" t="s">
        <v>1364</v>
      </c>
      <c r="F1237" s="14" t="s">
        <v>1370</v>
      </c>
      <c r="G1237" s="28">
        <v>608569.81999999995</v>
      </c>
      <c r="H1237" s="28">
        <v>-117303.38</v>
      </c>
      <c r="I1237" s="28">
        <v>491266.44</v>
      </c>
      <c r="J1237" s="14" t="s">
        <v>24</v>
      </c>
    </row>
    <row r="1238" spans="1:10" hidden="1" outlineLevel="4" x14ac:dyDescent="0.25">
      <c r="A1238" s="41">
        <v>1027541</v>
      </c>
      <c r="B1238" s="14" t="s">
        <v>22</v>
      </c>
      <c r="C1238" s="15">
        <v>41455</v>
      </c>
      <c r="D1238" s="14" t="s">
        <v>1371</v>
      </c>
      <c r="E1238" s="14" t="s">
        <v>1364</v>
      </c>
      <c r="F1238" s="14" t="s">
        <v>1371</v>
      </c>
      <c r="G1238" s="28">
        <v>64232.03</v>
      </c>
      <c r="H1238" s="28">
        <v>-12376.36</v>
      </c>
      <c r="I1238" s="28">
        <v>51855.67</v>
      </c>
      <c r="J1238" s="14" t="s">
        <v>24</v>
      </c>
    </row>
    <row r="1239" spans="1:10" hidden="1" outlineLevel="4" x14ac:dyDescent="0.25">
      <c r="A1239" s="41">
        <v>1027542</v>
      </c>
      <c r="B1239" s="14" t="s">
        <v>22</v>
      </c>
      <c r="C1239" s="15">
        <v>41455</v>
      </c>
      <c r="D1239" s="14" t="s">
        <v>1372</v>
      </c>
      <c r="E1239" s="14" t="s">
        <v>1364</v>
      </c>
      <c r="F1239" s="14" t="s">
        <v>1372</v>
      </c>
      <c r="G1239" s="28">
        <v>38642</v>
      </c>
      <c r="H1239" s="28">
        <v>-7448.88</v>
      </c>
      <c r="I1239" s="28">
        <v>31193.119999999999</v>
      </c>
      <c r="J1239" s="14" t="s">
        <v>24</v>
      </c>
    </row>
    <row r="1240" spans="1:10" hidden="1" outlineLevel="4" x14ac:dyDescent="0.25">
      <c r="A1240" s="41">
        <v>1027543</v>
      </c>
      <c r="B1240" s="14" t="s">
        <v>22</v>
      </c>
      <c r="C1240" s="15">
        <v>41455</v>
      </c>
      <c r="D1240" s="14" t="s">
        <v>1373</v>
      </c>
      <c r="E1240" s="14" t="s">
        <v>1364</v>
      </c>
      <c r="F1240" s="14" t="s">
        <v>1373</v>
      </c>
      <c r="G1240" s="28">
        <v>82984</v>
      </c>
      <c r="H1240" s="28">
        <v>-15996.55</v>
      </c>
      <c r="I1240" s="28">
        <v>66987.45</v>
      </c>
      <c r="J1240" s="14" t="s">
        <v>24</v>
      </c>
    </row>
    <row r="1241" spans="1:10" hidden="1" outlineLevel="4" x14ac:dyDescent="0.25">
      <c r="A1241" s="41">
        <v>1027544</v>
      </c>
      <c r="B1241" s="14" t="s">
        <v>22</v>
      </c>
      <c r="C1241" s="15">
        <v>41455</v>
      </c>
      <c r="D1241" s="14" t="s">
        <v>1374</v>
      </c>
      <c r="E1241" s="14" t="s">
        <v>1364</v>
      </c>
      <c r="F1241" s="14" t="s">
        <v>1374</v>
      </c>
      <c r="G1241" s="28">
        <v>21550</v>
      </c>
      <c r="H1241" s="28">
        <v>-4154.12</v>
      </c>
      <c r="I1241" s="28">
        <v>17395.88</v>
      </c>
      <c r="J1241" s="14" t="s">
        <v>24</v>
      </c>
    </row>
    <row r="1242" spans="1:10" hidden="1" outlineLevel="4" x14ac:dyDescent="0.25">
      <c r="A1242" s="41">
        <v>1027545</v>
      </c>
      <c r="B1242" s="14" t="s">
        <v>22</v>
      </c>
      <c r="C1242" s="15">
        <v>41455</v>
      </c>
      <c r="D1242" s="14" t="s">
        <v>1217</v>
      </c>
      <c r="E1242" s="14" t="s">
        <v>1313</v>
      </c>
      <c r="F1242" s="14" t="s">
        <v>1217</v>
      </c>
      <c r="G1242" s="28">
        <v>29460.32</v>
      </c>
      <c r="H1242" s="28">
        <v>-5657.57</v>
      </c>
      <c r="I1242" s="28">
        <v>23802.75</v>
      </c>
      <c r="J1242" s="14" t="s">
        <v>24</v>
      </c>
    </row>
    <row r="1243" spans="1:10" hidden="1" outlineLevel="4" x14ac:dyDescent="0.25">
      <c r="A1243" s="41">
        <v>1028341</v>
      </c>
      <c r="B1243" s="14" t="s">
        <v>22</v>
      </c>
      <c r="C1243" s="15">
        <v>41973</v>
      </c>
      <c r="D1243" s="14" t="s">
        <v>1375</v>
      </c>
      <c r="E1243" s="14" t="s">
        <v>1376</v>
      </c>
      <c r="F1243" s="14" t="s">
        <v>1375</v>
      </c>
      <c r="G1243" s="28">
        <v>17686.87</v>
      </c>
      <c r="H1243" s="28">
        <v>-4262.9799999999996</v>
      </c>
      <c r="I1243" s="28">
        <v>13423.89</v>
      </c>
      <c r="J1243" s="14" t="s">
        <v>24</v>
      </c>
    </row>
    <row r="1244" spans="1:10" hidden="1" outlineLevel="4" x14ac:dyDescent="0.25">
      <c r="A1244" s="41">
        <v>1028342</v>
      </c>
      <c r="B1244" s="14" t="s">
        <v>22</v>
      </c>
      <c r="C1244" s="15">
        <v>41973</v>
      </c>
      <c r="D1244" s="14" t="s">
        <v>1377</v>
      </c>
      <c r="E1244" s="14" t="s">
        <v>1378</v>
      </c>
      <c r="F1244" s="14" t="s">
        <v>1377</v>
      </c>
      <c r="G1244" s="28">
        <v>28860.09</v>
      </c>
      <c r="H1244" s="28">
        <v>-6959.61</v>
      </c>
      <c r="I1244" s="28">
        <v>21900.48</v>
      </c>
      <c r="J1244" s="14" t="s">
        <v>24</v>
      </c>
    </row>
    <row r="1245" spans="1:10" hidden="1" outlineLevel="4" x14ac:dyDescent="0.25">
      <c r="A1245" s="41">
        <v>1028346</v>
      </c>
      <c r="B1245" s="14" t="s">
        <v>22</v>
      </c>
      <c r="C1245" s="15">
        <v>41973</v>
      </c>
      <c r="D1245" s="14" t="s">
        <v>1379</v>
      </c>
      <c r="E1245" s="14" t="s">
        <v>1380</v>
      </c>
      <c r="F1245" s="14" t="s">
        <v>1379</v>
      </c>
      <c r="G1245" s="28">
        <v>116890.36</v>
      </c>
      <c r="H1245" s="28">
        <v>-17742.099999999999</v>
      </c>
      <c r="I1245" s="28">
        <v>99148.26</v>
      </c>
      <c r="J1245" s="14" t="s">
        <v>24</v>
      </c>
    </row>
    <row r="1246" spans="1:10" hidden="1" outlineLevel="4" x14ac:dyDescent="0.25">
      <c r="A1246" s="41">
        <v>1029828</v>
      </c>
      <c r="B1246" s="14" t="s">
        <v>22</v>
      </c>
      <c r="C1246" s="15">
        <v>44377</v>
      </c>
      <c r="D1246" s="14" t="s">
        <v>1381</v>
      </c>
      <c r="E1246" s="14" t="s">
        <v>1382</v>
      </c>
      <c r="F1246" s="14" t="s">
        <v>1381</v>
      </c>
      <c r="G1246" s="28">
        <v>871989.83</v>
      </c>
      <c r="H1246" s="28">
        <v>-117770.33</v>
      </c>
      <c r="I1246" s="28">
        <v>754219.5</v>
      </c>
      <c r="J1246" s="14" t="s">
        <v>24</v>
      </c>
    </row>
    <row r="1247" spans="1:10" hidden="1" outlineLevel="4" x14ac:dyDescent="0.25">
      <c r="A1247" s="14">
        <v>6000001</v>
      </c>
      <c r="B1247" s="14" t="s">
        <v>22</v>
      </c>
      <c r="C1247" s="15">
        <v>37712</v>
      </c>
      <c r="D1247" s="14" t="s">
        <v>1383</v>
      </c>
      <c r="E1247" s="14" t="e">
        <f>VLOOKUP($A1247,[1]Sheet1!$A$2:$B$1358,2,FALSE)</f>
        <v>#N/A</v>
      </c>
      <c r="F1247" s="14" t="e">
        <f>VLOOKUP($A1247,[2]Sheet1!$A$2:$B$1358,2,FALSE)</f>
        <v>#N/A</v>
      </c>
      <c r="G1247" s="28">
        <v>0</v>
      </c>
      <c r="H1247" s="28">
        <v>0</v>
      </c>
      <c r="I1247" s="28">
        <v>0</v>
      </c>
      <c r="J1247" s="14" t="s">
        <v>24</v>
      </c>
    </row>
    <row r="1248" spans="1:10" hidden="1" outlineLevel="4" x14ac:dyDescent="0.25">
      <c r="A1248" s="14">
        <v>6001372</v>
      </c>
      <c r="B1248" s="14" t="s">
        <v>22</v>
      </c>
      <c r="C1248" s="15">
        <v>38352</v>
      </c>
      <c r="D1248" s="14" t="s">
        <v>1172</v>
      </c>
      <c r="E1248" s="14" t="e">
        <f>VLOOKUP($A1248,[1]Sheet1!$A$2:$B$1358,2,FALSE)</f>
        <v>#N/A</v>
      </c>
      <c r="F1248" s="14" t="e">
        <f>VLOOKUP($A1248,[2]Sheet1!$A$2:$B$1358,2,FALSE)</f>
        <v>#N/A</v>
      </c>
      <c r="G1248" s="28">
        <v>0</v>
      </c>
      <c r="H1248" s="28">
        <v>0</v>
      </c>
      <c r="I1248" s="28">
        <v>0</v>
      </c>
      <c r="J1248" s="14" t="s">
        <v>24</v>
      </c>
    </row>
    <row r="1249" spans="1:10" hidden="1" outlineLevel="4" x14ac:dyDescent="0.25">
      <c r="A1249" s="14">
        <v>6001375</v>
      </c>
      <c r="B1249" s="14" t="s">
        <v>22</v>
      </c>
      <c r="C1249" s="15">
        <v>38352</v>
      </c>
      <c r="D1249" s="14" t="s">
        <v>1384</v>
      </c>
      <c r="E1249" s="14" t="e">
        <f>VLOOKUP($A1249,[1]Sheet1!$A$2:$B$1358,2,FALSE)</f>
        <v>#N/A</v>
      </c>
      <c r="F1249" s="14" t="e">
        <f>VLOOKUP($A1249,[2]Sheet1!$A$2:$B$1358,2,FALSE)</f>
        <v>#N/A</v>
      </c>
      <c r="G1249" s="28">
        <v>0</v>
      </c>
      <c r="H1249" s="28">
        <v>0</v>
      </c>
      <c r="I1249" s="28">
        <v>0</v>
      </c>
      <c r="J1249" s="14" t="s">
        <v>24</v>
      </c>
    </row>
    <row r="1250" spans="1:10" hidden="1" outlineLevel="4" x14ac:dyDescent="0.25">
      <c r="A1250" s="14">
        <v>6001376</v>
      </c>
      <c r="B1250" s="14" t="s">
        <v>22</v>
      </c>
      <c r="C1250" s="15">
        <v>38352</v>
      </c>
      <c r="D1250" s="14" t="s">
        <v>1385</v>
      </c>
      <c r="E1250" s="14" t="e">
        <f>VLOOKUP($A1250,[1]Sheet1!$A$2:$B$1358,2,FALSE)</f>
        <v>#N/A</v>
      </c>
      <c r="F1250" s="14" t="e">
        <f>VLOOKUP($A1250,[2]Sheet1!$A$2:$B$1358,2,FALSE)</f>
        <v>#N/A</v>
      </c>
      <c r="G1250" s="28">
        <v>0</v>
      </c>
      <c r="H1250" s="28">
        <v>0</v>
      </c>
      <c r="I1250" s="28">
        <v>0</v>
      </c>
      <c r="J1250" s="14" t="s">
        <v>24</v>
      </c>
    </row>
    <row r="1251" spans="1:10" hidden="1" outlineLevel="4" x14ac:dyDescent="0.25">
      <c r="A1251" s="14">
        <v>6001378</v>
      </c>
      <c r="B1251" s="14" t="s">
        <v>22</v>
      </c>
      <c r="C1251" s="15">
        <v>38352</v>
      </c>
      <c r="D1251" s="14" t="s">
        <v>1245</v>
      </c>
      <c r="E1251" s="14" t="e">
        <f>VLOOKUP($A1251,[1]Sheet1!$A$2:$B$1358,2,FALSE)</f>
        <v>#N/A</v>
      </c>
      <c r="F1251" s="14" t="e">
        <f>VLOOKUP($A1251,[2]Sheet1!$A$2:$B$1358,2,FALSE)</f>
        <v>#N/A</v>
      </c>
      <c r="G1251" s="28">
        <v>0</v>
      </c>
      <c r="H1251" s="28">
        <v>0</v>
      </c>
      <c r="I1251" s="28">
        <v>0</v>
      </c>
      <c r="J1251" s="14" t="s">
        <v>24</v>
      </c>
    </row>
    <row r="1252" spans="1:10" hidden="1" outlineLevel="4" x14ac:dyDescent="0.25">
      <c r="A1252" s="14">
        <v>6001385</v>
      </c>
      <c r="B1252" s="14" t="s">
        <v>22</v>
      </c>
      <c r="C1252" s="15">
        <v>38352</v>
      </c>
      <c r="D1252" s="14" t="s">
        <v>1246</v>
      </c>
      <c r="E1252" s="14" t="e">
        <f>VLOOKUP($A1252,[1]Sheet1!$A$2:$B$1358,2,FALSE)</f>
        <v>#N/A</v>
      </c>
      <c r="F1252" s="14" t="e">
        <f>VLOOKUP($A1252,[2]Sheet1!$A$2:$B$1358,2,FALSE)</f>
        <v>#N/A</v>
      </c>
      <c r="G1252" s="28">
        <v>0</v>
      </c>
      <c r="H1252" s="28">
        <v>0</v>
      </c>
      <c r="I1252" s="28">
        <v>0</v>
      </c>
      <c r="J1252" s="14" t="s">
        <v>24</v>
      </c>
    </row>
    <row r="1253" spans="1:10" hidden="1" outlineLevel="4" x14ac:dyDescent="0.25">
      <c r="A1253" s="14">
        <v>6001386</v>
      </c>
      <c r="B1253" s="14" t="s">
        <v>22</v>
      </c>
      <c r="C1253" s="15">
        <v>38352</v>
      </c>
      <c r="D1253" s="14" t="s">
        <v>1247</v>
      </c>
      <c r="E1253" s="14" t="e">
        <f>VLOOKUP($A1253,[1]Sheet1!$A$2:$B$1358,2,FALSE)</f>
        <v>#N/A</v>
      </c>
      <c r="F1253" s="14" t="e">
        <f>VLOOKUP($A1253,[2]Sheet1!$A$2:$B$1358,2,FALSE)</f>
        <v>#N/A</v>
      </c>
      <c r="G1253" s="28">
        <v>0</v>
      </c>
      <c r="H1253" s="28">
        <v>0</v>
      </c>
      <c r="I1253" s="28">
        <v>0</v>
      </c>
      <c r="J1253" s="14" t="s">
        <v>24</v>
      </c>
    </row>
    <row r="1254" spans="1:10" hidden="1" outlineLevel="4" x14ac:dyDescent="0.25">
      <c r="A1254" s="14">
        <v>6001410</v>
      </c>
      <c r="B1254" s="14" t="s">
        <v>22</v>
      </c>
      <c r="C1254" s="15">
        <v>38352</v>
      </c>
      <c r="D1254" s="14" t="s">
        <v>1122</v>
      </c>
      <c r="E1254" s="14" t="e">
        <f>VLOOKUP($A1254,[1]Sheet1!$A$2:$B$1358,2,FALSE)</f>
        <v>#N/A</v>
      </c>
      <c r="F1254" s="14" t="e">
        <f>VLOOKUP($A1254,[2]Sheet1!$A$2:$B$1358,2,FALSE)</f>
        <v>#N/A</v>
      </c>
      <c r="G1254" s="28">
        <v>0</v>
      </c>
      <c r="H1254" s="28">
        <v>0</v>
      </c>
      <c r="I1254" s="28">
        <v>0</v>
      </c>
      <c r="J1254" s="14" t="s">
        <v>24</v>
      </c>
    </row>
    <row r="1255" spans="1:10" hidden="1" outlineLevel="4" x14ac:dyDescent="0.25">
      <c r="A1255" s="14">
        <v>6001411</v>
      </c>
      <c r="B1255" s="14" t="s">
        <v>22</v>
      </c>
      <c r="C1255" s="15">
        <v>38352</v>
      </c>
      <c r="D1255" s="14" t="s">
        <v>1248</v>
      </c>
      <c r="E1255" s="14" t="e">
        <f>VLOOKUP($A1255,[1]Sheet1!$A$2:$B$1358,2,FALSE)</f>
        <v>#N/A</v>
      </c>
      <c r="F1255" s="14" t="e">
        <f>VLOOKUP($A1255,[2]Sheet1!$A$2:$B$1358,2,FALSE)</f>
        <v>#N/A</v>
      </c>
      <c r="G1255" s="28">
        <v>0</v>
      </c>
      <c r="H1255" s="28">
        <v>0</v>
      </c>
      <c r="I1255" s="28">
        <v>0</v>
      </c>
      <c r="J1255" s="14" t="s">
        <v>24</v>
      </c>
    </row>
    <row r="1256" spans="1:10" hidden="1" outlineLevel="4" x14ac:dyDescent="0.25">
      <c r="A1256" s="14">
        <v>6003352</v>
      </c>
      <c r="B1256" s="14" t="s">
        <v>22</v>
      </c>
      <c r="C1256" s="15">
        <v>38533</v>
      </c>
      <c r="D1256" s="14" t="s">
        <v>1386</v>
      </c>
      <c r="E1256" s="14" t="e">
        <f>VLOOKUP($A1256,[1]Sheet1!$A$2:$B$1358,2,FALSE)</f>
        <v>#N/A</v>
      </c>
      <c r="F1256" s="14" t="e">
        <f>VLOOKUP($A1256,[2]Sheet1!$A$2:$B$1358,2,FALSE)</f>
        <v>#N/A</v>
      </c>
      <c r="G1256" s="28">
        <v>0</v>
      </c>
      <c r="H1256" s="28">
        <v>0</v>
      </c>
      <c r="I1256" s="28">
        <v>0</v>
      </c>
      <c r="J1256" s="14" t="s">
        <v>24</v>
      </c>
    </row>
    <row r="1257" spans="1:10" hidden="1" outlineLevel="4" x14ac:dyDescent="0.25">
      <c r="A1257" s="14">
        <v>6007793</v>
      </c>
      <c r="B1257" s="14" t="s">
        <v>22</v>
      </c>
      <c r="C1257" s="15">
        <v>38807</v>
      </c>
      <c r="D1257" s="14" t="s">
        <v>135</v>
      </c>
      <c r="E1257" s="14" t="e">
        <f>VLOOKUP($A1257,[1]Sheet1!$A$2:$B$1358,2,FALSE)</f>
        <v>#N/A</v>
      </c>
      <c r="F1257" s="14" t="e">
        <f>VLOOKUP($A1257,[2]Sheet1!$A$2:$B$1358,2,FALSE)</f>
        <v>#N/A</v>
      </c>
      <c r="G1257" s="28">
        <v>0</v>
      </c>
      <c r="H1257" s="28">
        <v>0</v>
      </c>
      <c r="I1257" s="28">
        <v>0</v>
      </c>
      <c r="J1257" s="14" t="s">
        <v>24</v>
      </c>
    </row>
    <row r="1258" spans="1:10" hidden="1" outlineLevel="4" x14ac:dyDescent="0.25">
      <c r="A1258" s="14">
        <v>6018510</v>
      </c>
      <c r="B1258" s="14" t="s">
        <v>22</v>
      </c>
      <c r="C1258" s="15">
        <v>39844</v>
      </c>
      <c r="D1258" s="14" t="s">
        <v>1238</v>
      </c>
      <c r="E1258" s="14" t="e">
        <f>VLOOKUP($A1258,[1]Sheet1!$A$2:$B$1358,2,FALSE)</f>
        <v>#N/A</v>
      </c>
      <c r="F1258" s="14" t="e">
        <f>VLOOKUP($A1258,[2]Sheet1!$A$2:$B$1358,2,FALSE)</f>
        <v>#N/A</v>
      </c>
      <c r="G1258" s="28">
        <v>0</v>
      </c>
      <c r="H1258" s="28">
        <v>0</v>
      </c>
      <c r="I1258" s="28">
        <v>0</v>
      </c>
      <c r="J1258" s="14" t="s">
        <v>24</v>
      </c>
    </row>
    <row r="1259" spans="1:10" hidden="1" outlineLevel="4" x14ac:dyDescent="0.25">
      <c r="A1259" s="14">
        <v>6041780</v>
      </c>
      <c r="B1259" s="14" t="s">
        <v>22</v>
      </c>
      <c r="C1259" s="15">
        <v>40025</v>
      </c>
      <c r="D1259" s="14" t="s">
        <v>1249</v>
      </c>
      <c r="E1259" s="14" t="e">
        <f>VLOOKUP($A1259,[1]Sheet1!$A$2:$B$1358,2,FALSE)</f>
        <v>#N/A</v>
      </c>
      <c r="F1259" s="14" t="e">
        <f>VLOOKUP($A1259,[2]Sheet1!$A$2:$B$1358,2,FALSE)</f>
        <v>#N/A</v>
      </c>
      <c r="G1259" s="28">
        <v>0</v>
      </c>
      <c r="H1259" s="28">
        <v>0</v>
      </c>
      <c r="I1259" s="28">
        <v>0</v>
      </c>
      <c r="J1259" s="14" t="s">
        <v>24</v>
      </c>
    </row>
    <row r="1260" spans="1:10" hidden="1" outlineLevel="4" x14ac:dyDescent="0.25">
      <c r="A1260" s="14">
        <v>6041781</v>
      </c>
      <c r="B1260" s="14" t="s">
        <v>22</v>
      </c>
      <c r="C1260" s="15">
        <v>40025</v>
      </c>
      <c r="D1260" s="14" t="s">
        <v>1387</v>
      </c>
      <c r="E1260" s="14" t="e">
        <f>VLOOKUP($A1260,[1]Sheet1!$A$2:$B$1358,2,FALSE)</f>
        <v>#N/A</v>
      </c>
      <c r="F1260" s="14" t="e">
        <f>VLOOKUP($A1260,[2]Sheet1!$A$2:$B$1358,2,FALSE)</f>
        <v>#N/A</v>
      </c>
      <c r="G1260" s="28">
        <v>0</v>
      </c>
      <c r="H1260" s="28">
        <v>0</v>
      </c>
      <c r="I1260" s="28">
        <v>0</v>
      </c>
      <c r="J1260" s="14" t="s">
        <v>24</v>
      </c>
    </row>
    <row r="1261" spans="1:10" hidden="1" outlineLevel="4" x14ac:dyDescent="0.25">
      <c r="A1261" s="14">
        <v>6052562</v>
      </c>
      <c r="B1261" s="14" t="s">
        <v>22</v>
      </c>
      <c r="C1261" s="15">
        <v>40178</v>
      </c>
      <c r="D1261" s="14" t="s">
        <v>1388</v>
      </c>
      <c r="E1261" s="14" t="e">
        <f>VLOOKUP($A1261,[1]Sheet1!$A$2:$B$1358,2,FALSE)</f>
        <v>#N/A</v>
      </c>
      <c r="F1261" s="14" t="e">
        <f>VLOOKUP($A1261,[2]Sheet1!$A$2:$B$1358,2,FALSE)</f>
        <v>#N/A</v>
      </c>
      <c r="G1261" s="28">
        <v>0</v>
      </c>
      <c r="H1261" s="28">
        <v>0</v>
      </c>
      <c r="I1261" s="28">
        <v>0</v>
      </c>
      <c r="J1261" s="14" t="s">
        <v>24</v>
      </c>
    </row>
    <row r="1262" spans="1:10" hidden="1" outlineLevel="4" x14ac:dyDescent="0.25">
      <c r="A1262" s="14">
        <v>6052565</v>
      </c>
      <c r="B1262" s="14" t="s">
        <v>22</v>
      </c>
      <c r="C1262" s="15">
        <v>40178</v>
      </c>
      <c r="D1262" s="14" t="s">
        <v>1252</v>
      </c>
      <c r="E1262" s="14" t="e">
        <f>VLOOKUP($A1262,[1]Sheet1!$A$2:$B$1358,2,FALSE)</f>
        <v>#N/A</v>
      </c>
      <c r="F1262" s="14" t="e">
        <f>VLOOKUP($A1262,[2]Sheet1!$A$2:$B$1358,2,FALSE)</f>
        <v>#N/A</v>
      </c>
      <c r="G1262" s="28">
        <v>0</v>
      </c>
      <c r="H1262" s="28">
        <v>0</v>
      </c>
      <c r="I1262" s="28">
        <v>0</v>
      </c>
      <c r="J1262" s="14" t="s">
        <v>24</v>
      </c>
    </row>
    <row r="1263" spans="1:10" hidden="1" outlineLevel="4" x14ac:dyDescent="0.25">
      <c r="A1263" s="14">
        <v>6054129</v>
      </c>
      <c r="B1263" s="14" t="s">
        <v>22</v>
      </c>
      <c r="C1263" s="15">
        <v>40209</v>
      </c>
      <c r="D1263" s="14" t="s">
        <v>1254</v>
      </c>
      <c r="E1263" s="14" t="e">
        <f>VLOOKUP($A1263,[1]Sheet1!$A$2:$B$1358,2,FALSE)</f>
        <v>#N/A</v>
      </c>
      <c r="F1263" s="14" t="e">
        <f>VLOOKUP($A1263,[2]Sheet1!$A$2:$B$1358,2,FALSE)</f>
        <v>#N/A</v>
      </c>
      <c r="G1263" s="28">
        <v>0</v>
      </c>
      <c r="H1263" s="28">
        <v>0</v>
      </c>
      <c r="I1263" s="28">
        <v>0</v>
      </c>
      <c r="J1263" s="14" t="s">
        <v>24</v>
      </c>
    </row>
    <row r="1264" spans="1:10" hidden="1" outlineLevel="4" x14ac:dyDescent="0.25">
      <c r="A1264" s="14">
        <v>6054130</v>
      </c>
      <c r="B1264" s="14" t="s">
        <v>22</v>
      </c>
      <c r="C1264" s="15">
        <v>40209</v>
      </c>
      <c r="D1264" s="14" t="s">
        <v>73</v>
      </c>
      <c r="E1264" s="14" t="e">
        <f>VLOOKUP($A1264,[1]Sheet1!$A$2:$B$1358,2,FALSE)</f>
        <v>#N/A</v>
      </c>
      <c r="F1264" s="14" t="e">
        <f>VLOOKUP($A1264,[2]Sheet1!$A$2:$B$1358,2,FALSE)</f>
        <v>#N/A</v>
      </c>
      <c r="G1264" s="28">
        <v>0</v>
      </c>
      <c r="H1264" s="28">
        <v>0</v>
      </c>
      <c r="I1264" s="28">
        <v>0</v>
      </c>
      <c r="J1264" s="14" t="s">
        <v>24</v>
      </c>
    </row>
    <row r="1265" spans="1:10" hidden="1" outlineLevel="4" x14ac:dyDescent="0.25">
      <c r="A1265" s="14">
        <v>6054131</v>
      </c>
      <c r="B1265" s="14" t="s">
        <v>22</v>
      </c>
      <c r="C1265" s="15">
        <v>40209</v>
      </c>
      <c r="D1265" s="14" t="s">
        <v>1389</v>
      </c>
      <c r="E1265" s="14" t="e">
        <f>VLOOKUP($A1265,[1]Sheet1!$A$2:$B$1358,2,FALSE)</f>
        <v>#N/A</v>
      </c>
      <c r="F1265" s="14" t="e">
        <f>VLOOKUP($A1265,[2]Sheet1!$A$2:$B$1358,2,FALSE)</f>
        <v>#N/A</v>
      </c>
      <c r="G1265" s="28">
        <v>0</v>
      </c>
      <c r="H1265" s="28">
        <v>0</v>
      </c>
      <c r="I1265" s="28">
        <v>0</v>
      </c>
      <c r="J1265" s="14" t="s">
        <v>24</v>
      </c>
    </row>
    <row r="1266" spans="1:10" hidden="1" outlineLevel="4" x14ac:dyDescent="0.25">
      <c r="A1266" s="14">
        <v>6054132</v>
      </c>
      <c r="B1266" s="14" t="s">
        <v>22</v>
      </c>
      <c r="C1266" s="15">
        <v>40209</v>
      </c>
      <c r="D1266" s="14" t="s">
        <v>1390</v>
      </c>
      <c r="E1266" s="14" t="e">
        <f>VLOOKUP($A1266,[1]Sheet1!$A$2:$B$1358,2,FALSE)</f>
        <v>#N/A</v>
      </c>
      <c r="F1266" s="14" t="e">
        <f>VLOOKUP($A1266,[2]Sheet1!$A$2:$B$1358,2,FALSE)</f>
        <v>#N/A</v>
      </c>
      <c r="G1266" s="28">
        <v>0</v>
      </c>
      <c r="H1266" s="28">
        <v>0</v>
      </c>
      <c r="I1266" s="28">
        <v>0</v>
      </c>
      <c r="J1266" s="14" t="s">
        <v>24</v>
      </c>
    </row>
    <row r="1267" spans="1:10" hidden="1" outlineLevel="4" x14ac:dyDescent="0.25">
      <c r="A1267" s="14">
        <v>6054133</v>
      </c>
      <c r="B1267" s="14" t="s">
        <v>22</v>
      </c>
      <c r="C1267" s="15">
        <v>40209</v>
      </c>
      <c r="D1267" s="14" t="s">
        <v>1256</v>
      </c>
      <c r="E1267" s="14" t="e">
        <f>VLOOKUP($A1267,[1]Sheet1!$A$2:$B$1358,2,FALSE)</f>
        <v>#N/A</v>
      </c>
      <c r="F1267" s="14" t="e">
        <f>VLOOKUP($A1267,[2]Sheet1!$A$2:$B$1358,2,FALSE)</f>
        <v>#N/A</v>
      </c>
      <c r="G1267" s="28">
        <v>0</v>
      </c>
      <c r="H1267" s="28">
        <v>0</v>
      </c>
      <c r="I1267" s="28">
        <v>0</v>
      </c>
      <c r="J1267" s="14" t="s">
        <v>24</v>
      </c>
    </row>
    <row r="1268" spans="1:10" hidden="1" outlineLevel="4" x14ac:dyDescent="0.25">
      <c r="A1268" s="14">
        <v>6054134</v>
      </c>
      <c r="B1268" s="14" t="s">
        <v>22</v>
      </c>
      <c r="C1268" s="15">
        <v>40209</v>
      </c>
      <c r="D1268" s="14" t="s">
        <v>1391</v>
      </c>
      <c r="E1268" s="14" t="e">
        <f>VLOOKUP($A1268,[1]Sheet1!$A$2:$B$1358,2,FALSE)</f>
        <v>#N/A</v>
      </c>
      <c r="F1268" s="14" t="e">
        <f>VLOOKUP($A1268,[2]Sheet1!$A$2:$B$1358,2,FALSE)</f>
        <v>#N/A</v>
      </c>
      <c r="G1268" s="28">
        <v>0</v>
      </c>
      <c r="H1268" s="28">
        <v>0</v>
      </c>
      <c r="I1268" s="28">
        <v>0</v>
      </c>
      <c r="J1268" s="14" t="s">
        <v>24</v>
      </c>
    </row>
    <row r="1269" spans="1:10" hidden="1" outlineLevel="4" x14ac:dyDescent="0.25">
      <c r="A1269" s="14">
        <v>6054135</v>
      </c>
      <c r="B1269" s="14" t="s">
        <v>22</v>
      </c>
      <c r="C1269" s="15">
        <v>40209</v>
      </c>
      <c r="D1269" s="14" t="s">
        <v>1260</v>
      </c>
      <c r="E1269" s="14" t="e">
        <f>VLOOKUP($A1269,[1]Sheet1!$A$2:$B$1358,2,FALSE)</f>
        <v>#N/A</v>
      </c>
      <c r="F1269" s="14" t="e">
        <f>VLOOKUP($A1269,[2]Sheet1!$A$2:$B$1358,2,FALSE)</f>
        <v>#N/A</v>
      </c>
      <c r="G1269" s="28">
        <v>0</v>
      </c>
      <c r="H1269" s="28">
        <v>0</v>
      </c>
      <c r="I1269" s="28">
        <v>0</v>
      </c>
      <c r="J1269" s="14" t="s">
        <v>24</v>
      </c>
    </row>
    <row r="1270" spans="1:10" hidden="1" outlineLevel="4" x14ac:dyDescent="0.25">
      <c r="A1270" s="14">
        <v>6054136</v>
      </c>
      <c r="B1270" s="14" t="s">
        <v>22</v>
      </c>
      <c r="C1270" s="15">
        <v>40209</v>
      </c>
      <c r="D1270" s="14" t="s">
        <v>1392</v>
      </c>
      <c r="E1270" s="14" t="e">
        <f>VLOOKUP($A1270,[1]Sheet1!$A$2:$B$1358,2,FALSE)</f>
        <v>#N/A</v>
      </c>
      <c r="F1270" s="14" t="e">
        <f>VLOOKUP($A1270,[2]Sheet1!$A$2:$B$1358,2,FALSE)</f>
        <v>#N/A</v>
      </c>
      <c r="G1270" s="28">
        <v>0</v>
      </c>
      <c r="H1270" s="28">
        <v>0</v>
      </c>
      <c r="I1270" s="28">
        <v>0</v>
      </c>
      <c r="J1270" s="14" t="s">
        <v>24</v>
      </c>
    </row>
    <row r="1271" spans="1:10" hidden="1" outlineLevel="4" x14ac:dyDescent="0.25">
      <c r="A1271" s="14">
        <v>6054140</v>
      </c>
      <c r="B1271" s="14" t="s">
        <v>22</v>
      </c>
      <c r="C1271" s="15">
        <v>40209</v>
      </c>
      <c r="D1271" s="14" t="s">
        <v>1262</v>
      </c>
      <c r="E1271" s="14" t="e">
        <f>VLOOKUP($A1271,[1]Sheet1!$A$2:$B$1358,2,FALSE)</f>
        <v>#N/A</v>
      </c>
      <c r="F1271" s="14" t="e">
        <f>VLOOKUP($A1271,[2]Sheet1!$A$2:$B$1358,2,FALSE)</f>
        <v>#N/A</v>
      </c>
      <c r="G1271" s="28">
        <v>0</v>
      </c>
      <c r="H1271" s="28">
        <v>0</v>
      </c>
      <c r="I1271" s="28">
        <v>0</v>
      </c>
      <c r="J1271" s="14" t="s">
        <v>24</v>
      </c>
    </row>
    <row r="1272" spans="1:10" hidden="1" outlineLevel="4" x14ac:dyDescent="0.25">
      <c r="A1272" s="14">
        <v>6054142</v>
      </c>
      <c r="B1272" s="14" t="s">
        <v>22</v>
      </c>
      <c r="C1272" s="15">
        <v>40209</v>
      </c>
      <c r="D1272" s="14" t="s">
        <v>1393</v>
      </c>
      <c r="E1272" s="14" t="e">
        <f>VLOOKUP($A1272,[1]Sheet1!$A$2:$B$1358,2,FALSE)</f>
        <v>#N/A</v>
      </c>
      <c r="F1272" s="14" t="e">
        <f>VLOOKUP($A1272,[2]Sheet1!$A$2:$B$1358,2,FALSE)</f>
        <v>#N/A</v>
      </c>
      <c r="G1272" s="28">
        <v>0</v>
      </c>
      <c r="H1272" s="28">
        <v>0</v>
      </c>
      <c r="I1272" s="28">
        <v>0</v>
      </c>
      <c r="J1272" s="14" t="s">
        <v>24</v>
      </c>
    </row>
    <row r="1273" spans="1:10" hidden="1" outlineLevel="4" x14ac:dyDescent="0.25">
      <c r="A1273" s="14">
        <v>6056744</v>
      </c>
      <c r="B1273" s="14" t="s">
        <v>22</v>
      </c>
      <c r="C1273" s="15">
        <v>40298</v>
      </c>
      <c r="D1273" s="14" t="s">
        <v>1265</v>
      </c>
      <c r="E1273" s="14" t="e">
        <f>VLOOKUP($A1273,[1]Sheet1!$A$2:$B$1358,2,FALSE)</f>
        <v>#N/A</v>
      </c>
      <c r="F1273" s="14" t="e">
        <f>VLOOKUP($A1273,[2]Sheet1!$A$2:$B$1358,2,FALSE)</f>
        <v>#N/A</v>
      </c>
      <c r="G1273" s="28">
        <v>0</v>
      </c>
      <c r="H1273" s="28">
        <v>0</v>
      </c>
      <c r="I1273" s="28">
        <v>0</v>
      </c>
      <c r="J1273" s="14" t="s">
        <v>24</v>
      </c>
    </row>
    <row r="1274" spans="1:10" hidden="1" outlineLevel="4" x14ac:dyDescent="0.25">
      <c r="A1274" s="14">
        <v>6058760</v>
      </c>
      <c r="B1274" s="14" t="s">
        <v>22</v>
      </c>
      <c r="C1274" s="15">
        <v>40390</v>
      </c>
      <c r="D1274" s="14" t="s">
        <v>1267</v>
      </c>
      <c r="E1274" s="14" t="e">
        <f>VLOOKUP($A1274,[1]Sheet1!$A$2:$B$1358,2,FALSE)</f>
        <v>#N/A</v>
      </c>
      <c r="F1274" s="14" t="e">
        <f>VLOOKUP($A1274,[2]Sheet1!$A$2:$B$1358,2,FALSE)</f>
        <v>#N/A</v>
      </c>
      <c r="G1274" s="28">
        <v>0</v>
      </c>
      <c r="H1274" s="28">
        <v>0</v>
      </c>
      <c r="I1274" s="28">
        <v>0</v>
      </c>
      <c r="J1274" s="14" t="s">
        <v>24</v>
      </c>
    </row>
    <row r="1275" spans="1:10" hidden="1" outlineLevel="4" x14ac:dyDescent="0.25">
      <c r="A1275" s="14">
        <v>6058761</v>
      </c>
      <c r="B1275" s="14" t="s">
        <v>22</v>
      </c>
      <c r="C1275" s="15">
        <v>40390</v>
      </c>
      <c r="D1275" s="14" t="s">
        <v>1269</v>
      </c>
      <c r="E1275" s="14" t="e">
        <f>VLOOKUP($A1275,[1]Sheet1!$A$2:$B$1358,2,FALSE)</f>
        <v>#N/A</v>
      </c>
      <c r="F1275" s="14" t="e">
        <f>VLOOKUP($A1275,[2]Sheet1!$A$2:$B$1358,2,FALSE)</f>
        <v>#N/A</v>
      </c>
      <c r="G1275" s="28">
        <v>0</v>
      </c>
      <c r="H1275" s="28">
        <v>0</v>
      </c>
      <c r="I1275" s="28">
        <v>0</v>
      </c>
      <c r="J1275" s="14" t="s">
        <v>24</v>
      </c>
    </row>
    <row r="1276" spans="1:10" hidden="1" outlineLevel="4" x14ac:dyDescent="0.25">
      <c r="A1276" s="14">
        <v>6060104</v>
      </c>
      <c r="B1276" s="14" t="s">
        <v>22</v>
      </c>
      <c r="C1276" s="15">
        <v>40421</v>
      </c>
      <c r="D1276" s="14" t="s">
        <v>1394</v>
      </c>
      <c r="E1276" s="14" t="e">
        <f>VLOOKUP($A1276,[1]Sheet1!$A$2:$B$1358,2,FALSE)</f>
        <v>#N/A</v>
      </c>
      <c r="F1276" s="14" t="e">
        <f>VLOOKUP($A1276,[2]Sheet1!$A$2:$B$1358,2,FALSE)</f>
        <v>#N/A</v>
      </c>
      <c r="G1276" s="28">
        <v>0</v>
      </c>
      <c r="H1276" s="28">
        <v>0</v>
      </c>
      <c r="I1276" s="28">
        <v>0</v>
      </c>
      <c r="J1276" s="14" t="s">
        <v>24</v>
      </c>
    </row>
    <row r="1277" spans="1:10" hidden="1" outlineLevel="4" x14ac:dyDescent="0.25">
      <c r="A1277" s="14">
        <v>6062568</v>
      </c>
      <c r="B1277" s="14" t="s">
        <v>22</v>
      </c>
      <c r="C1277" s="15">
        <v>40512</v>
      </c>
      <c r="D1277" s="14" t="s">
        <v>1395</v>
      </c>
      <c r="E1277" s="14" t="e">
        <f>VLOOKUP($A1277,[1]Sheet1!$A$2:$B$1358,2,FALSE)</f>
        <v>#N/A</v>
      </c>
      <c r="F1277" s="14" t="e">
        <f>VLOOKUP($A1277,[2]Sheet1!$A$2:$B$1358,2,FALSE)</f>
        <v>#N/A</v>
      </c>
      <c r="G1277" s="28">
        <v>0</v>
      </c>
      <c r="H1277" s="28">
        <v>0</v>
      </c>
      <c r="I1277" s="28">
        <v>0</v>
      </c>
      <c r="J1277" s="14" t="s">
        <v>24</v>
      </c>
    </row>
    <row r="1278" spans="1:10" hidden="1" outlineLevel="4" x14ac:dyDescent="0.25">
      <c r="A1278" s="14">
        <v>6067147</v>
      </c>
      <c r="B1278" s="14" t="s">
        <v>22</v>
      </c>
      <c r="C1278" s="15">
        <v>40633</v>
      </c>
      <c r="D1278" s="14" t="s">
        <v>71</v>
      </c>
      <c r="E1278" s="14" t="e">
        <f>VLOOKUP($A1278,[1]Sheet1!$A$2:$B$1358,2,FALSE)</f>
        <v>#N/A</v>
      </c>
      <c r="F1278" s="14" t="e">
        <f>VLOOKUP($A1278,[2]Sheet1!$A$2:$B$1358,2,FALSE)</f>
        <v>#N/A</v>
      </c>
      <c r="G1278" s="28">
        <v>0</v>
      </c>
      <c r="H1278" s="28">
        <v>0</v>
      </c>
      <c r="I1278" s="28">
        <v>0</v>
      </c>
      <c r="J1278" s="14" t="s">
        <v>24</v>
      </c>
    </row>
    <row r="1279" spans="1:10" hidden="1" outlineLevel="4" x14ac:dyDescent="0.25">
      <c r="A1279" s="14">
        <v>6067177</v>
      </c>
      <c r="B1279" s="14" t="s">
        <v>22</v>
      </c>
      <c r="C1279" s="15">
        <v>40663</v>
      </c>
      <c r="D1279" s="14" t="s">
        <v>1396</v>
      </c>
      <c r="E1279" s="14" t="e">
        <f>VLOOKUP($A1279,[1]Sheet1!$A$2:$B$1358,2,FALSE)</f>
        <v>#N/A</v>
      </c>
      <c r="F1279" s="14" t="e">
        <f>VLOOKUP($A1279,[2]Sheet1!$A$2:$B$1358,2,FALSE)</f>
        <v>#N/A</v>
      </c>
      <c r="G1279" s="28">
        <v>0</v>
      </c>
      <c r="H1279" s="28">
        <v>0</v>
      </c>
      <c r="I1279" s="28">
        <v>0</v>
      </c>
      <c r="J1279" s="14" t="s">
        <v>24</v>
      </c>
    </row>
    <row r="1280" spans="1:10" hidden="1" outlineLevel="4" x14ac:dyDescent="0.25">
      <c r="A1280" s="14">
        <v>6074005</v>
      </c>
      <c r="B1280" s="14" t="s">
        <v>22</v>
      </c>
      <c r="C1280" s="15">
        <v>40847</v>
      </c>
      <c r="D1280" s="14" t="s">
        <v>1270</v>
      </c>
      <c r="E1280" s="14" t="e">
        <f>VLOOKUP($A1280,[1]Sheet1!$A$2:$B$1358,2,FALSE)</f>
        <v>#N/A</v>
      </c>
      <c r="F1280" s="14" t="e">
        <f>VLOOKUP($A1280,[2]Sheet1!$A$2:$B$1358,2,FALSE)</f>
        <v>#N/A</v>
      </c>
      <c r="G1280" s="28">
        <v>0</v>
      </c>
      <c r="H1280" s="28">
        <v>0</v>
      </c>
      <c r="I1280" s="28">
        <v>0</v>
      </c>
      <c r="J1280" s="14" t="s">
        <v>24</v>
      </c>
    </row>
    <row r="1281" spans="1:10" hidden="1" outlineLevel="4" x14ac:dyDescent="0.25">
      <c r="A1281" s="41">
        <v>6074976</v>
      </c>
      <c r="B1281" s="14" t="s">
        <v>22</v>
      </c>
      <c r="C1281" s="15">
        <v>40908</v>
      </c>
      <c r="D1281" s="14" t="s">
        <v>1397</v>
      </c>
      <c r="E1281" s="14" t="s">
        <v>280</v>
      </c>
      <c r="F1281" s="14" t="s">
        <v>1398</v>
      </c>
      <c r="G1281" s="28">
        <v>3244.87</v>
      </c>
      <c r="H1281" s="28">
        <v>-441.23</v>
      </c>
      <c r="I1281" s="28">
        <v>2803.64</v>
      </c>
      <c r="J1281" s="14" t="s">
        <v>24</v>
      </c>
    </row>
    <row r="1282" spans="1:10" hidden="1" outlineLevel="4" x14ac:dyDescent="0.25">
      <c r="A1282" s="41">
        <v>6074977</v>
      </c>
      <c r="B1282" s="14" t="s">
        <v>22</v>
      </c>
      <c r="C1282" s="15">
        <v>40908</v>
      </c>
      <c r="D1282" s="14" t="s">
        <v>1273</v>
      </c>
      <c r="E1282" s="14" t="s">
        <v>280</v>
      </c>
      <c r="F1282" s="14" t="s">
        <v>1273</v>
      </c>
      <c r="G1282" s="28">
        <v>6489.74</v>
      </c>
      <c r="H1282" s="28">
        <v>-882.46</v>
      </c>
      <c r="I1282" s="28">
        <v>5607.28</v>
      </c>
      <c r="J1282" s="14" t="s">
        <v>24</v>
      </c>
    </row>
    <row r="1283" spans="1:10" hidden="1" outlineLevel="4" x14ac:dyDescent="0.25">
      <c r="A1283" s="14">
        <v>6074978</v>
      </c>
      <c r="B1283" s="14" t="s">
        <v>22</v>
      </c>
      <c r="C1283" s="15">
        <v>40908</v>
      </c>
      <c r="D1283" s="14" t="s">
        <v>1274</v>
      </c>
      <c r="E1283" s="14" t="e">
        <f>VLOOKUP($A1283,[1]Sheet1!$A$2:$B$1358,2,FALSE)</f>
        <v>#N/A</v>
      </c>
      <c r="F1283" s="14" t="e">
        <f>VLOOKUP($A1283,[2]Sheet1!$A$2:$B$1358,2,FALSE)</f>
        <v>#N/A</v>
      </c>
      <c r="G1283" s="28">
        <v>0</v>
      </c>
      <c r="H1283" s="28">
        <v>0</v>
      </c>
      <c r="I1283" s="28">
        <v>0</v>
      </c>
      <c r="J1283" s="14" t="s">
        <v>24</v>
      </c>
    </row>
    <row r="1284" spans="1:10" hidden="1" outlineLevel="4" x14ac:dyDescent="0.25">
      <c r="A1284" s="41">
        <v>6074979</v>
      </c>
      <c r="B1284" s="14" t="s">
        <v>22</v>
      </c>
      <c r="C1284" s="15">
        <v>40908</v>
      </c>
      <c r="D1284" s="14" t="s">
        <v>1275</v>
      </c>
      <c r="E1284" s="14" t="s">
        <v>280</v>
      </c>
      <c r="F1284" s="14" t="s">
        <v>1275</v>
      </c>
      <c r="G1284" s="28">
        <v>3244.87</v>
      </c>
      <c r="H1284" s="28">
        <v>-441.23</v>
      </c>
      <c r="I1284" s="28">
        <v>2803.64</v>
      </c>
      <c r="J1284" s="14" t="s">
        <v>24</v>
      </c>
    </row>
    <row r="1285" spans="1:10" hidden="1" outlineLevel="4" x14ac:dyDescent="0.25">
      <c r="A1285" s="41">
        <v>6074980</v>
      </c>
      <c r="B1285" s="14" t="s">
        <v>22</v>
      </c>
      <c r="C1285" s="15">
        <v>40908</v>
      </c>
      <c r="D1285" s="14" t="s">
        <v>1276</v>
      </c>
      <c r="E1285" s="14" t="s">
        <v>280</v>
      </c>
      <c r="F1285" s="14" t="s">
        <v>1276</v>
      </c>
      <c r="G1285" s="28">
        <v>12979.28</v>
      </c>
      <c r="H1285" s="28">
        <v>-1764.87</v>
      </c>
      <c r="I1285" s="28">
        <v>11214.41</v>
      </c>
      <c r="J1285" s="14" t="s">
        <v>24</v>
      </c>
    </row>
    <row r="1286" spans="1:10" hidden="1" outlineLevel="4" x14ac:dyDescent="0.25">
      <c r="A1286" s="14">
        <v>6074981</v>
      </c>
      <c r="B1286" s="14" t="s">
        <v>22</v>
      </c>
      <c r="C1286" s="15">
        <v>40908</v>
      </c>
      <c r="D1286" s="14" t="s">
        <v>1277</v>
      </c>
      <c r="E1286" s="14" t="e">
        <f>VLOOKUP($A1286,[1]Sheet1!$A$2:$B$1358,2,FALSE)</f>
        <v>#N/A</v>
      </c>
      <c r="F1286" s="14" t="e">
        <f>VLOOKUP($A1286,[2]Sheet1!$A$2:$B$1358,2,FALSE)</f>
        <v>#N/A</v>
      </c>
      <c r="G1286" s="28">
        <v>0</v>
      </c>
      <c r="H1286" s="28">
        <v>0</v>
      </c>
      <c r="I1286" s="28">
        <v>0</v>
      </c>
      <c r="J1286" s="14" t="s">
        <v>24</v>
      </c>
    </row>
    <row r="1287" spans="1:10" hidden="1" outlineLevel="4" x14ac:dyDescent="0.25">
      <c r="A1287" s="41">
        <v>6074982</v>
      </c>
      <c r="B1287" s="14" t="s">
        <v>22</v>
      </c>
      <c r="C1287" s="15">
        <v>40908</v>
      </c>
      <c r="D1287" s="14" t="s">
        <v>1278</v>
      </c>
      <c r="E1287" s="14" t="s">
        <v>280</v>
      </c>
      <c r="F1287" s="14" t="s">
        <v>1278</v>
      </c>
      <c r="G1287" s="28">
        <v>12979.28</v>
      </c>
      <c r="H1287" s="28">
        <v>-1764.87</v>
      </c>
      <c r="I1287" s="28">
        <v>11214.41</v>
      </c>
      <c r="J1287" s="14" t="s">
        <v>24</v>
      </c>
    </row>
    <row r="1288" spans="1:10" hidden="1" outlineLevel="4" x14ac:dyDescent="0.25">
      <c r="A1288" s="14">
        <v>6074983</v>
      </c>
      <c r="B1288" s="14" t="s">
        <v>22</v>
      </c>
      <c r="C1288" s="15">
        <v>40908</v>
      </c>
      <c r="D1288" s="14" t="s">
        <v>1279</v>
      </c>
      <c r="E1288" s="14" t="e">
        <f>VLOOKUP($A1288,[1]Sheet1!$A$2:$B$1358,2,FALSE)</f>
        <v>#N/A</v>
      </c>
      <c r="F1288" s="14" t="e">
        <f>VLOOKUP($A1288,[2]Sheet1!$A$2:$B$1358,2,FALSE)</f>
        <v>#N/A</v>
      </c>
      <c r="G1288" s="28">
        <v>0</v>
      </c>
      <c r="H1288" s="28">
        <v>0</v>
      </c>
      <c r="I1288" s="28">
        <v>0</v>
      </c>
      <c r="J1288" s="14" t="s">
        <v>24</v>
      </c>
    </row>
    <row r="1289" spans="1:10" hidden="1" outlineLevel="4" x14ac:dyDescent="0.25">
      <c r="A1289" s="41">
        <v>6074984</v>
      </c>
      <c r="B1289" s="14" t="s">
        <v>22</v>
      </c>
      <c r="C1289" s="15">
        <v>40908</v>
      </c>
      <c r="D1289" s="14" t="s">
        <v>1280</v>
      </c>
      <c r="E1289" s="14" t="s">
        <v>280</v>
      </c>
      <c r="F1289" s="14" t="s">
        <v>1280</v>
      </c>
      <c r="G1289" s="28">
        <v>12979.28</v>
      </c>
      <c r="H1289" s="28">
        <v>-1764.87</v>
      </c>
      <c r="I1289" s="28">
        <v>11214.41</v>
      </c>
      <c r="J1289" s="14" t="s">
        <v>24</v>
      </c>
    </row>
    <row r="1290" spans="1:10" hidden="1" outlineLevel="4" x14ac:dyDescent="0.25">
      <c r="A1290" s="14">
        <v>6074985</v>
      </c>
      <c r="B1290" s="14" t="s">
        <v>22</v>
      </c>
      <c r="C1290" s="15">
        <v>40908</v>
      </c>
      <c r="D1290" s="14" t="s">
        <v>1281</v>
      </c>
      <c r="E1290" s="14" t="e">
        <f>VLOOKUP($A1290,[1]Sheet1!$A$2:$B$1358,2,FALSE)</f>
        <v>#N/A</v>
      </c>
      <c r="F1290" s="14" t="e">
        <f>VLOOKUP($A1290,[2]Sheet1!$A$2:$B$1358,2,FALSE)</f>
        <v>#N/A</v>
      </c>
      <c r="G1290" s="28">
        <v>0</v>
      </c>
      <c r="H1290" s="28">
        <v>0</v>
      </c>
      <c r="I1290" s="28">
        <v>0</v>
      </c>
      <c r="J1290" s="14" t="s">
        <v>24</v>
      </c>
    </row>
    <row r="1291" spans="1:10" hidden="1" outlineLevel="4" x14ac:dyDescent="0.25">
      <c r="A1291" s="14">
        <v>6074986</v>
      </c>
      <c r="B1291" s="14" t="s">
        <v>22</v>
      </c>
      <c r="C1291" s="15">
        <v>40908</v>
      </c>
      <c r="D1291" s="14" t="s">
        <v>1282</v>
      </c>
      <c r="E1291" s="14" t="e">
        <f>VLOOKUP($A1291,[1]Sheet1!$A$2:$B$1358,2,FALSE)</f>
        <v>#N/A</v>
      </c>
      <c r="F1291" s="14" t="e">
        <f>VLOOKUP($A1291,[2]Sheet1!$A$2:$B$1358,2,FALSE)</f>
        <v>#N/A</v>
      </c>
      <c r="G1291" s="28">
        <v>0</v>
      </c>
      <c r="H1291" s="28">
        <v>0</v>
      </c>
      <c r="I1291" s="28">
        <v>0</v>
      </c>
      <c r="J1291" s="14" t="s">
        <v>24</v>
      </c>
    </row>
    <row r="1292" spans="1:10" hidden="1" outlineLevel="4" x14ac:dyDescent="0.25">
      <c r="A1292" s="14">
        <v>6074987</v>
      </c>
      <c r="B1292" s="14" t="s">
        <v>22</v>
      </c>
      <c r="C1292" s="15">
        <v>40908</v>
      </c>
      <c r="D1292" s="14" t="s">
        <v>1283</v>
      </c>
      <c r="E1292" s="14" t="e">
        <f>VLOOKUP($A1292,[1]Sheet1!$A$2:$B$1358,2,FALSE)</f>
        <v>#N/A</v>
      </c>
      <c r="F1292" s="14" t="e">
        <f>VLOOKUP($A1292,[2]Sheet1!$A$2:$B$1358,2,FALSE)</f>
        <v>#N/A</v>
      </c>
      <c r="G1292" s="28">
        <v>0</v>
      </c>
      <c r="H1292" s="28">
        <v>0</v>
      </c>
      <c r="I1292" s="28">
        <v>0</v>
      </c>
      <c r="J1292" s="14" t="s">
        <v>24</v>
      </c>
    </row>
    <row r="1293" spans="1:10" hidden="1" outlineLevel="4" x14ac:dyDescent="0.25">
      <c r="A1293" s="41">
        <v>6074988</v>
      </c>
      <c r="B1293" s="14" t="s">
        <v>22</v>
      </c>
      <c r="C1293" s="15">
        <v>40908</v>
      </c>
      <c r="D1293" s="14" t="s">
        <v>1284</v>
      </c>
      <c r="E1293" s="14" t="s">
        <v>280</v>
      </c>
      <c r="F1293" s="14" t="s">
        <v>1284</v>
      </c>
      <c r="G1293" s="28">
        <v>6797.83</v>
      </c>
      <c r="H1293" s="28">
        <v>-937.89</v>
      </c>
      <c r="I1293" s="28">
        <v>5859.94</v>
      </c>
      <c r="J1293" s="14" t="s">
        <v>24</v>
      </c>
    </row>
    <row r="1294" spans="1:10" hidden="1" outlineLevel="4" x14ac:dyDescent="0.25">
      <c r="A1294" s="41">
        <v>6074989</v>
      </c>
      <c r="B1294" s="14" t="s">
        <v>22</v>
      </c>
      <c r="C1294" s="15">
        <v>40908</v>
      </c>
      <c r="D1294" s="14" t="s">
        <v>1285</v>
      </c>
      <c r="E1294" s="14" t="s">
        <v>280</v>
      </c>
      <c r="F1294" s="14" t="s">
        <v>1285</v>
      </c>
      <c r="G1294" s="28">
        <v>3244.87</v>
      </c>
      <c r="H1294" s="28">
        <v>-441.23</v>
      </c>
      <c r="I1294" s="28">
        <v>2803.64</v>
      </c>
      <c r="J1294" s="14" t="s">
        <v>24</v>
      </c>
    </row>
    <row r="1295" spans="1:10" hidden="1" outlineLevel="4" x14ac:dyDescent="0.25">
      <c r="A1295" s="41">
        <v>6074990</v>
      </c>
      <c r="B1295" s="14" t="s">
        <v>22</v>
      </c>
      <c r="C1295" s="15">
        <v>40908</v>
      </c>
      <c r="D1295" s="14" t="s">
        <v>1286</v>
      </c>
      <c r="E1295" s="14" t="s">
        <v>280</v>
      </c>
      <c r="F1295" s="14" t="s">
        <v>1286</v>
      </c>
      <c r="G1295" s="28">
        <v>3244.81</v>
      </c>
      <c r="H1295" s="28">
        <v>-441.23</v>
      </c>
      <c r="I1295" s="28">
        <v>2803.58</v>
      </c>
      <c r="J1295" s="14" t="s">
        <v>24</v>
      </c>
    </row>
    <row r="1296" spans="1:10" hidden="1" outlineLevel="4" x14ac:dyDescent="0.25">
      <c r="A1296" s="41">
        <v>6074995</v>
      </c>
      <c r="B1296" s="14" t="s">
        <v>22</v>
      </c>
      <c r="C1296" s="15">
        <v>40908</v>
      </c>
      <c r="D1296" s="14" t="s">
        <v>1287</v>
      </c>
      <c r="E1296" s="14" t="s">
        <v>316</v>
      </c>
      <c r="F1296" s="14" t="s">
        <v>1287</v>
      </c>
      <c r="G1296" s="28">
        <v>137.07</v>
      </c>
      <c r="H1296" s="28">
        <v>-21.62</v>
      </c>
      <c r="I1296" s="28">
        <v>115.45</v>
      </c>
      <c r="J1296" s="14" t="s">
        <v>24</v>
      </c>
    </row>
    <row r="1297" spans="1:10" hidden="1" outlineLevel="4" x14ac:dyDescent="0.25">
      <c r="A1297" s="41">
        <v>6074996</v>
      </c>
      <c r="B1297" s="14" t="s">
        <v>22</v>
      </c>
      <c r="C1297" s="15">
        <v>40908</v>
      </c>
      <c r="D1297" s="14" t="s">
        <v>1288</v>
      </c>
      <c r="E1297" s="14" t="s">
        <v>316</v>
      </c>
      <c r="F1297" s="14" t="s">
        <v>1288</v>
      </c>
      <c r="G1297" s="28">
        <v>274.13</v>
      </c>
      <c r="H1297" s="28">
        <v>-43.25</v>
      </c>
      <c r="I1297" s="28">
        <v>230.88</v>
      </c>
      <c r="J1297" s="14" t="s">
        <v>24</v>
      </c>
    </row>
    <row r="1298" spans="1:10" hidden="1" outlineLevel="4" x14ac:dyDescent="0.25">
      <c r="A1298" s="41">
        <v>6074997</v>
      </c>
      <c r="B1298" s="14" t="s">
        <v>22</v>
      </c>
      <c r="C1298" s="15">
        <v>40908</v>
      </c>
      <c r="D1298" s="14" t="s">
        <v>1289</v>
      </c>
      <c r="E1298" s="14" t="s">
        <v>316</v>
      </c>
      <c r="F1298" s="14" t="s">
        <v>1289</v>
      </c>
      <c r="G1298" s="28">
        <v>137.07</v>
      </c>
      <c r="H1298" s="28">
        <v>-21.62</v>
      </c>
      <c r="I1298" s="28">
        <v>115.45</v>
      </c>
      <c r="J1298" s="14" t="s">
        <v>24</v>
      </c>
    </row>
    <row r="1299" spans="1:10" hidden="1" outlineLevel="4" x14ac:dyDescent="0.25">
      <c r="A1299" s="14">
        <v>6074998</v>
      </c>
      <c r="B1299" s="14" t="s">
        <v>22</v>
      </c>
      <c r="C1299" s="15">
        <v>40908</v>
      </c>
      <c r="D1299" s="14" t="s">
        <v>1290</v>
      </c>
      <c r="E1299" s="14" t="e">
        <f>VLOOKUP($A1299,[1]Sheet1!$A$2:$B$1358,2,FALSE)</f>
        <v>#N/A</v>
      </c>
      <c r="F1299" s="14" t="e">
        <f>VLOOKUP($A1299,[2]Sheet1!$A$2:$B$1358,2,FALSE)</f>
        <v>#N/A</v>
      </c>
      <c r="G1299" s="28">
        <v>0</v>
      </c>
      <c r="H1299" s="28">
        <v>0</v>
      </c>
      <c r="I1299" s="28">
        <v>0</v>
      </c>
      <c r="J1299" s="14" t="s">
        <v>24</v>
      </c>
    </row>
    <row r="1300" spans="1:10" hidden="1" outlineLevel="4" x14ac:dyDescent="0.25">
      <c r="A1300" s="41">
        <v>6074999</v>
      </c>
      <c r="B1300" s="14" t="s">
        <v>22</v>
      </c>
      <c r="C1300" s="15">
        <v>40908</v>
      </c>
      <c r="D1300" s="14" t="s">
        <v>1291</v>
      </c>
      <c r="E1300" s="14" t="s">
        <v>316</v>
      </c>
      <c r="F1300" s="14" t="s">
        <v>1291</v>
      </c>
      <c r="G1300" s="28">
        <v>548.26</v>
      </c>
      <c r="H1300" s="28">
        <v>-86.49</v>
      </c>
      <c r="I1300" s="28">
        <v>461.77</v>
      </c>
      <c r="J1300" s="14" t="s">
        <v>24</v>
      </c>
    </row>
    <row r="1301" spans="1:10" hidden="1" outlineLevel="4" x14ac:dyDescent="0.25">
      <c r="A1301" s="14">
        <v>6075000</v>
      </c>
      <c r="B1301" s="14" t="s">
        <v>22</v>
      </c>
      <c r="C1301" s="15">
        <v>40908</v>
      </c>
      <c r="D1301" s="14" t="s">
        <v>1292</v>
      </c>
      <c r="E1301" s="14" t="e">
        <f>VLOOKUP($A1301,[1]Sheet1!$A$2:$B$1358,2,FALSE)</f>
        <v>#N/A</v>
      </c>
      <c r="F1301" s="14" t="e">
        <f>VLOOKUP($A1301,[2]Sheet1!$A$2:$B$1358,2,FALSE)</f>
        <v>#N/A</v>
      </c>
      <c r="G1301" s="28">
        <v>0</v>
      </c>
      <c r="H1301" s="28">
        <v>0</v>
      </c>
      <c r="I1301" s="28">
        <v>0</v>
      </c>
      <c r="J1301" s="14" t="s">
        <v>24</v>
      </c>
    </row>
    <row r="1302" spans="1:10" hidden="1" outlineLevel="4" x14ac:dyDescent="0.25">
      <c r="A1302" s="41">
        <v>6075001</v>
      </c>
      <c r="B1302" s="14" t="s">
        <v>22</v>
      </c>
      <c r="C1302" s="15">
        <v>40908</v>
      </c>
      <c r="D1302" s="14" t="s">
        <v>1293</v>
      </c>
      <c r="E1302" s="14" t="s">
        <v>316</v>
      </c>
      <c r="F1302" s="14" t="s">
        <v>1293</v>
      </c>
      <c r="G1302" s="28">
        <v>548.26</v>
      </c>
      <c r="H1302" s="28">
        <v>-86.49</v>
      </c>
      <c r="I1302" s="28">
        <v>461.77</v>
      </c>
      <c r="J1302" s="14" t="s">
        <v>24</v>
      </c>
    </row>
    <row r="1303" spans="1:10" hidden="1" outlineLevel="4" x14ac:dyDescent="0.25">
      <c r="A1303" s="14">
        <v>6075002</v>
      </c>
      <c r="B1303" s="14" t="s">
        <v>22</v>
      </c>
      <c r="C1303" s="15">
        <v>40908</v>
      </c>
      <c r="D1303" s="14" t="s">
        <v>1294</v>
      </c>
      <c r="E1303" s="14" t="e">
        <f>VLOOKUP($A1303,[1]Sheet1!$A$2:$B$1358,2,FALSE)</f>
        <v>#N/A</v>
      </c>
      <c r="F1303" s="14" t="e">
        <f>VLOOKUP($A1303,[2]Sheet1!$A$2:$B$1358,2,FALSE)</f>
        <v>#N/A</v>
      </c>
      <c r="G1303" s="28">
        <v>0</v>
      </c>
      <c r="H1303" s="28">
        <v>0</v>
      </c>
      <c r="I1303" s="28">
        <v>0</v>
      </c>
      <c r="J1303" s="14" t="s">
        <v>24</v>
      </c>
    </row>
    <row r="1304" spans="1:10" hidden="1" outlineLevel="4" x14ac:dyDescent="0.25">
      <c r="A1304" s="41">
        <v>6075003</v>
      </c>
      <c r="B1304" s="14" t="s">
        <v>22</v>
      </c>
      <c r="C1304" s="15">
        <v>40908</v>
      </c>
      <c r="D1304" s="14" t="s">
        <v>1295</v>
      </c>
      <c r="E1304" s="14" t="s">
        <v>316</v>
      </c>
      <c r="F1304" s="14" t="s">
        <v>1295</v>
      </c>
      <c r="G1304" s="28">
        <v>548.26</v>
      </c>
      <c r="H1304" s="28">
        <v>-86.49</v>
      </c>
      <c r="I1304" s="28">
        <v>461.77</v>
      </c>
      <c r="J1304" s="14" t="s">
        <v>24</v>
      </c>
    </row>
    <row r="1305" spans="1:10" hidden="1" outlineLevel="4" x14ac:dyDescent="0.25">
      <c r="A1305" s="14">
        <v>6075004</v>
      </c>
      <c r="B1305" s="14" t="s">
        <v>22</v>
      </c>
      <c r="C1305" s="15">
        <v>40908</v>
      </c>
      <c r="D1305" s="14" t="s">
        <v>1296</v>
      </c>
      <c r="E1305" s="14" t="e">
        <f>VLOOKUP($A1305,[1]Sheet1!$A$2:$B$1358,2,FALSE)</f>
        <v>#N/A</v>
      </c>
      <c r="F1305" s="14" t="e">
        <f>VLOOKUP($A1305,[2]Sheet1!$A$2:$B$1358,2,FALSE)</f>
        <v>#N/A</v>
      </c>
      <c r="G1305" s="28">
        <v>0</v>
      </c>
      <c r="H1305" s="28">
        <v>0</v>
      </c>
      <c r="I1305" s="28">
        <v>0</v>
      </c>
      <c r="J1305" s="14" t="s">
        <v>24</v>
      </c>
    </row>
    <row r="1306" spans="1:10" hidden="1" outlineLevel="4" x14ac:dyDescent="0.25">
      <c r="A1306" s="14">
        <v>6075005</v>
      </c>
      <c r="B1306" s="14" t="s">
        <v>22</v>
      </c>
      <c r="C1306" s="15">
        <v>40908</v>
      </c>
      <c r="D1306" s="14" t="s">
        <v>1297</v>
      </c>
      <c r="E1306" s="14" t="e">
        <f>VLOOKUP($A1306,[1]Sheet1!$A$2:$B$1358,2,FALSE)</f>
        <v>#N/A</v>
      </c>
      <c r="F1306" s="14" t="e">
        <f>VLOOKUP($A1306,[2]Sheet1!$A$2:$B$1358,2,FALSE)</f>
        <v>#N/A</v>
      </c>
      <c r="G1306" s="28">
        <v>0</v>
      </c>
      <c r="H1306" s="28">
        <v>0</v>
      </c>
      <c r="I1306" s="28">
        <v>0</v>
      </c>
      <c r="J1306" s="14" t="s">
        <v>24</v>
      </c>
    </row>
    <row r="1307" spans="1:10" hidden="1" outlineLevel="4" x14ac:dyDescent="0.25">
      <c r="A1307" s="14">
        <v>6075006</v>
      </c>
      <c r="B1307" s="14" t="s">
        <v>22</v>
      </c>
      <c r="C1307" s="15">
        <v>40908</v>
      </c>
      <c r="D1307" s="14" t="s">
        <v>1298</v>
      </c>
      <c r="E1307" s="14" t="e">
        <f>VLOOKUP($A1307,[1]Sheet1!$A$2:$B$1358,2,FALSE)</f>
        <v>#N/A</v>
      </c>
      <c r="F1307" s="14" t="e">
        <f>VLOOKUP($A1307,[2]Sheet1!$A$2:$B$1358,2,FALSE)</f>
        <v>#N/A</v>
      </c>
      <c r="G1307" s="28">
        <v>0</v>
      </c>
      <c r="H1307" s="28">
        <v>0</v>
      </c>
      <c r="I1307" s="28">
        <v>0</v>
      </c>
      <c r="J1307" s="14" t="s">
        <v>24</v>
      </c>
    </row>
    <row r="1308" spans="1:10" hidden="1" outlineLevel="4" x14ac:dyDescent="0.25">
      <c r="A1308" s="41">
        <v>6075007</v>
      </c>
      <c r="B1308" s="14" t="s">
        <v>22</v>
      </c>
      <c r="C1308" s="15">
        <v>40908</v>
      </c>
      <c r="D1308" s="14" t="s">
        <v>1299</v>
      </c>
      <c r="E1308" s="14" t="s">
        <v>316</v>
      </c>
      <c r="F1308" s="14" t="s">
        <v>1299</v>
      </c>
      <c r="G1308" s="28">
        <v>274.13</v>
      </c>
      <c r="H1308" s="28">
        <v>-43.25</v>
      </c>
      <c r="I1308" s="28">
        <v>230.88</v>
      </c>
      <c r="J1308" s="14" t="s">
        <v>24</v>
      </c>
    </row>
    <row r="1309" spans="1:10" hidden="1" outlineLevel="4" x14ac:dyDescent="0.25">
      <c r="A1309" s="41">
        <v>6075008</v>
      </c>
      <c r="B1309" s="14" t="s">
        <v>22</v>
      </c>
      <c r="C1309" s="15">
        <v>40908</v>
      </c>
      <c r="D1309" s="14" t="s">
        <v>1300</v>
      </c>
      <c r="E1309" s="14" t="s">
        <v>316</v>
      </c>
      <c r="F1309" s="14" t="s">
        <v>1300</v>
      </c>
      <c r="G1309" s="28">
        <v>137.07</v>
      </c>
      <c r="H1309" s="28">
        <v>-21.62</v>
      </c>
      <c r="I1309" s="28">
        <v>115.45</v>
      </c>
      <c r="J1309" s="14" t="s">
        <v>24</v>
      </c>
    </row>
    <row r="1310" spans="1:10" hidden="1" outlineLevel="4" x14ac:dyDescent="0.25">
      <c r="A1310" s="41">
        <v>6075009</v>
      </c>
      <c r="B1310" s="14" t="s">
        <v>22</v>
      </c>
      <c r="C1310" s="15">
        <v>40908</v>
      </c>
      <c r="D1310" s="14" t="s">
        <v>1301</v>
      </c>
      <c r="E1310" s="14" t="s">
        <v>316</v>
      </c>
      <c r="F1310" s="14" t="s">
        <v>1301</v>
      </c>
      <c r="G1310" s="28">
        <v>137.01</v>
      </c>
      <c r="H1310" s="28">
        <v>-21.62</v>
      </c>
      <c r="I1310" s="28">
        <v>115.39</v>
      </c>
      <c r="J1310" s="14" t="s">
        <v>24</v>
      </c>
    </row>
    <row r="1311" spans="1:10" hidden="1" outlineLevel="4" x14ac:dyDescent="0.25">
      <c r="A1311" s="14">
        <v>6081211</v>
      </c>
      <c r="B1311" s="14" t="s">
        <v>22</v>
      </c>
      <c r="C1311" s="15">
        <v>41121</v>
      </c>
      <c r="D1311" s="14" t="s">
        <v>1399</v>
      </c>
      <c r="E1311" s="14" t="e">
        <f>VLOOKUP($A1311,[1]Sheet1!$A$2:$B$1358,2,FALSE)</f>
        <v>#N/A</v>
      </c>
      <c r="F1311" s="14" t="e">
        <f>VLOOKUP($A1311,[2]Sheet1!$A$2:$B$1358,2,FALSE)</f>
        <v>#N/A</v>
      </c>
      <c r="G1311" s="28">
        <v>0</v>
      </c>
      <c r="H1311" s="28">
        <v>0</v>
      </c>
      <c r="I1311" s="28">
        <v>0</v>
      </c>
      <c r="J1311" s="14" t="s">
        <v>24</v>
      </c>
    </row>
    <row r="1312" spans="1:10" hidden="1" outlineLevel="4" x14ac:dyDescent="0.25">
      <c r="A1312" s="14">
        <v>6081225</v>
      </c>
      <c r="B1312" s="14" t="s">
        <v>22</v>
      </c>
      <c r="C1312" s="15">
        <v>41121</v>
      </c>
      <c r="D1312" s="14" t="s">
        <v>1242</v>
      </c>
      <c r="E1312" s="14" t="e">
        <f>VLOOKUP($A1312,[1]Sheet1!$A$2:$B$1358,2,FALSE)</f>
        <v>#N/A</v>
      </c>
      <c r="F1312" s="14" t="e">
        <f>VLOOKUP($A1312,[2]Sheet1!$A$2:$B$1358,2,FALSE)</f>
        <v>#N/A</v>
      </c>
      <c r="G1312" s="28">
        <v>0</v>
      </c>
      <c r="H1312" s="28">
        <v>0</v>
      </c>
      <c r="I1312" s="28">
        <v>0</v>
      </c>
      <c r="J1312" s="14" t="s">
        <v>24</v>
      </c>
    </row>
    <row r="1313" spans="1:10" hidden="1" outlineLevel="4" x14ac:dyDescent="0.25">
      <c r="A1313" s="14">
        <v>6082910</v>
      </c>
      <c r="B1313" s="14" t="s">
        <v>22</v>
      </c>
      <c r="C1313" s="15">
        <v>41213</v>
      </c>
      <c r="D1313" s="14" t="s">
        <v>1400</v>
      </c>
      <c r="E1313" s="14" t="e">
        <f>VLOOKUP($A1313,[1]Sheet1!$A$2:$B$1358,2,FALSE)</f>
        <v>#N/A</v>
      </c>
      <c r="F1313" s="14" t="e">
        <f>VLOOKUP($A1313,[2]Sheet1!$A$2:$B$1358,2,FALSE)</f>
        <v>#N/A</v>
      </c>
      <c r="G1313" s="28">
        <v>0</v>
      </c>
      <c r="H1313" s="28">
        <v>0</v>
      </c>
      <c r="I1313" s="28">
        <v>0</v>
      </c>
      <c r="J1313" s="14" t="s">
        <v>24</v>
      </c>
    </row>
    <row r="1314" spans="1:10" hidden="1" outlineLevel="4" x14ac:dyDescent="0.25">
      <c r="A1314" s="14">
        <v>6082914</v>
      </c>
      <c r="B1314" s="14" t="s">
        <v>22</v>
      </c>
      <c r="C1314" s="15">
        <v>41213</v>
      </c>
      <c r="D1314" s="14" t="s">
        <v>1401</v>
      </c>
      <c r="E1314" s="14" t="e">
        <f>VLOOKUP($A1314,[1]Sheet1!$A$2:$B$1358,2,FALSE)</f>
        <v>#N/A</v>
      </c>
      <c r="F1314" s="14" t="e">
        <f>VLOOKUP($A1314,[2]Sheet1!$A$2:$B$1358,2,FALSE)</f>
        <v>#N/A</v>
      </c>
      <c r="G1314" s="28">
        <v>0</v>
      </c>
      <c r="H1314" s="28">
        <v>0</v>
      </c>
      <c r="I1314" s="28">
        <v>0</v>
      </c>
      <c r="J1314" s="14" t="s">
        <v>24</v>
      </c>
    </row>
    <row r="1315" spans="1:10" hidden="1" outlineLevel="4" x14ac:dyDescent="0.25">
      <c r="A1315" s="14">
        <v>6082915</v>
      </c>
      <c r="B1315" s="14" t="s">
        <v>22</v>
      </c>
      <c r="C1315" s="15">
        <v>41213</v>
      </c>
      <c r="D1315" s="14" t="s">
        <v>1402</v>
      </c>
      <c r="E1315" s="14" t="e">
        <f>VLOOKUP($A1315,[1]Sheet1!$A$2:$B$1358,2,FALSE)</f>
        <v>#N/A</v>
      </c>
      <c r="F1315" s="14" t="e">
        <f>VLOOKUP($A1315,[2]Sheet1!$A$2:$B$1358,2,FALSE)</f>
        <v>#N/A</v>
      </c>
      <c r="G1315" s="28">
        <v>0</v>
      </c>
      <c r="H1315" s="28">
        <v>0</v>
      </c>
      <c r="I1315" s="28">
        <v>0</v>
      </c>
      <c r="J1315" s="14" t="s">
        <v>24</v>
      </c>
    </row>
    <row r="1316" spans="1:10" hidden="1" outlineLevel="4" x14ac:dyDescent="0.25">
      <c r="A1316" s="14">
        <v>6082916</v>
      </c>
      <c r="B1316" s="14" t="s">
        <v>22</v>
      </c>
      <c r="C1316" s="15">
        <v>41213</v>
      </c>
      <c r="D1316" s="14" t="s">
        <v>1403</v>
      </c>
      <c r="E1316" s="14" t="e">
        <f>VLOOKUP($A1316,[1]Sheet1!$A$2:$B$1358,2,FALSE)</f>
        <v>#N/A</v>
      </c>
      <c r="F1316" s="14" t="e">
        <f>VLOOKUP($A1316,[2]Sheet1!$A$2:$B$1358,2,FALSE)</f>
        <v>#N/A</v>
      </c>
      <c r="G1316" s="28">
        <v>0</v>
      </c>
      <c r="H1316" s="28">
        <v>0</v>
      </c>
      <c r="I1316" s="28">
        <v>0</v>
      </c>
      <c r="J1316" s="14" t="s">
        <v>24</v>
      </c>
    </row>
    <row r="1317" spans="1:10" hidden="1" outlineLevel="4" x14ac:dyDescent="0.25">
      <c r="A1317" s="14">
        <v>6082917</v>
      </c>
      <c r="B1317" s="14" t="s">
        <v>22</v>
      </c>
      <c r="C1317" s="15">
        <v>41213</v>
      </c>
      <c r="D1317" s="14" t="s">
        <v>1404</v>
      </c>
      <c r="E1317" s="14" t="e">
        <f>VLOOKUP($A1317,[1]Sheet1!$A$2:$B$1358,2,FALSE)</f>
        <v>#N/A</v>
      </c>
      <c r="F1317" s="14" t="e">
        <f>VLOOKUP($A1317,[2]Sheet1!$A$2:$B$1358,2,FALSE)</f>
        <v>#N/A</v>
      </c>
      <c r="G1317" s="28">
        <v>0</v>
      </c>
      <c r="H1317" s="28">
        <v>0</v>
      </c>
      <c r="I1317" s="28">
        <v>0</v>
      </c>
      <c r="J1317" s="14" t="s">
        <v>24</v>
      </c>
    </row>
    <row r="1318" spans="1:10" hidden="1" outlineLevel="4" x14ac:dyDescent="0.25">
      <c r="A1318" s="14">
        <v>6082918</v>
      </c>
      <c r="B1318" s="14" t="s">
        <v>22</v>
      </c>
      <c r="C1318" s="15">
        <v>41213</v>
      </c>
      <c r="D1318" s="14" t="s">
        <v>1405</v>
      </c>
      <c r="E1318" s="14" t="e">
        <f>VLOOKUP($A1318,[1]Sheet1!$A$2:$B$1358,2,FALSE)</f>
        <v>#N/A</v>
      </c>
      <c r="F1318" s="14" t="e">
        <f>VLOOKUP($A1318,[2]Sheet1!$A$2:$B$1358,2,FALSE)</f>
        <v>#N/A</v>
      </c>
      <c r="G1318" s="28">
        <v>0</v>
      </c>
      <c r="H1318" s="28">
        <v>0</v>
      </c>
      <c r="I1318" s="28">
        <v>0</v>
      </c>
      <c r="J1318" s="14" t="s">
        <v>24</v>
      </c>
    </row>
    <row r="1319" spans="1:10" hidden="1" outlineLevel="4" x14ac:dyDescent="0.25">
      <c r="A1319" s="14">
        <v>6082919</v>
      </c>
      <c r="B1319" s="14" t="s">
        <v>22</v>
      </c>
      <c r="C1319" s="15">
        <v>41213</v>
      </c>
      <c r="D1319" s="14" t="s">
        <v>1406</v>
      </c>
      <c r="E1319" s="14" t="e">
        <f>VLOOKUP($A1319,[1]Sheet1!$A$2:$B$1358,2,FALSE)</f>
        <v>#N/A</v>
      </c>
      <c r="F1319" s="14" t="e">
        <f>VLOOKUP($A1319,[2]Sheet1!$A$2:$B$1358,2,FALSE)</f>
        <v>#N/A</v>
      </c>
      <c r="G1319" s="28">
        <v>0</v>
      </c>
      <c r="H1319" s="28">
        <v>0</v>
      </c>
      <c r="I1319" s="28">
        <v>0</v>
      </c>
      <c r="J1319" s="14" t="s">
        <v>24</v>
      </c>
    </row>
    <row r="1320" spans="1:10" hidden="1" outlineLevel="4" x14ac:dyDescent="0.25">
      <c r="A1320" s="41">
        <v>6082920</v>
      </c>
      <c r="B1320" s="14" t="s">
        <v>22</v>
      </c>
      <c r="C1320" s="15">
        <v>41213</v>
      </c>
      <c r="D1320" s="14" t="s">
        <v>1407</v>
      </c>
      <c r="E1320" s="14" t="s">
        <v>1408</v>
      </c>
      <c r="F1320" s="14" t="s">
        <v>1407</v>
      </c>
      <c r="G1320" s="28">
        <v>62.12</v>
      </c>
      <c r="H1320" s="28">
        <v>-11.16</v>
      </c>
      <c r="I1320" s="28">
        <v>50.96</v>
      </c>
      <c r="J1320" s="14" t="s">
        <v>24</v>
      </c>
    </row>
    <row r="1321" spans="1:10" hidden="1" outlineLevel="4" x14ac:dyDescent="0.25">
      <c r="A1321" s="41">
        <v>6082922</v>
      </c>
      <c r="B1321" s="14" t="s">
        <v>22</v>
      </c>
      <c r="C1321" s="15">
        <v>41213</v>
      </c>
      <c r="D1321" s="14" t="s">
        <v>1409</v>
      </c>
      <c r="E1321" s="14" t="s">
        <v>1408</v>
      </c>
      <c r="F1321" s="14" t="s">
        <v>1409</v>
      </c>
      <c r="G1321" s="28">
        <v>90.78</v>
      </c>
      <c r="H1321" s="28">
        <v>-16.329999999999998</v>
      </c>
      <c r="I1321" s="28">
        <v>74.45</v>
      </c>
      <c r="J1321" s="14" t="s">
        <v>24</v>
      </c>
    </row>
    <row r="1322" spans="1:10" hidden="1" outlineLevel="4" x14ac:dyDescent="0.25">
      <c r="A1322" s="41">
        <v>6082923</v>
      </c>
      <c r="B1322" s="14" t="s">
        <v>22</v>
      </c>
      <c r="C1322" s="15">
        <v>41213</v>
      </c>
      <c r="D1322" s="14" t="s">
        <v>1410</v>
      </c>
      <c r="E1322" s="14" t="s">
        <v>1408</v>
      </c>
      <c r="F1322" s="14" t="s">
        <v>1410</v>
      </c>
      <c r="G1322" s="28">
        <v>76.45</v>
      </c>
      <c r="H1322" s="28">
        <v>-13.76</v>
      </c>
      <c r="I1322" s="28">
        <v>62.69</v>
      </c>
      <c r="J1322" s="14" t="s">
        <v>24</v>
      </c>
    </row>
    <row r="1323" spans="1:10" hidden="1" outlineLevel="4" x14ac:dyDescent="0.25">
      <c r="A1323" s="14">
        <v>6082924</v>
      </c>
      <c r="B1323" s="14" t="s">
        <v>22</v>
      </c>
      <c r="C1323" s="15">
        <v>41213</v>
      </c>
      <c r="D1323" s="14" t="s">
        <v>1411</v>
      </c>
      <c r="E1323" s="14" t="e">
        <f>VLOOKUP($A1323,[1]Sheet1!$A$2:$B$1358,2,FALSE)</f>
        <v>#N/A</v>
      </c>
      <c r="F1323" s="14" t="e">
        <f>VLOOKUP($A1323,[2]Sheet1!$A$2:$B$1358,2,FALSE)</f>
        <v>#N/A</v>
      </c>
      <c r="G1323" s="28">
        <v>0</v>
      </c>
      <c r="H1323" s="28">
        <v>0</v>
      </c>
      <c r="I1323" s="28">
        <v>0</v>
      </c>
      <c r="J1323" s="14" t="s">
        <v>24</v>
      </c>
    </row>
    <row r="1324" spans="1:10" hidden="1" outlineLevel="4" x14ac:dyDescent="0.25">
      <c r="A1324" s="41">
        <v>6082925</v>
      </c>
      <c r="B1324" s="14" t="s">
        <v>22</v>
      </c>
      <c r="C1324" s="15">
        <v>41213</v>
      </c>
      <c r="D1324" s="14" t="s">
        <v>1412</v>
      </c>
      <c r="E1324" s="14" t="s">
        <v>1408</v>
      </c>
      <c r="F1324" s="14" t="s">
        <v>1412</v>
      </c>
      <c r="G1324" s="28">
        <v>90.78</v>
      </c>
      <c r="H1324" s="28">
        <v>-16.329999999999998</v>
      </c>
      <c r="I1324" s="28">
        <v>74.45</v>
      </c>
      <c r="J1324" s="14" t="s">
        <v>24</v>
      </c>
    </row>
    <row r="1325" spans="1:10" hidden="1" outlineLevel="4" x14ac:dyDescent="0.25">
      <c r="A1325" s="41">
        <v>6082926</v>
      </c>
      <c r="B1325" s="14" t="s">
        <v>22</v>
      </c>
      <c r="C1325" s="15">
        <v>41213</v>
      </c>
      <c r="D1325" s="14" t="s">
        <v>1413</v>
      </c>
      <c r="E1325" s="14" t="s">
        <v>1408</v>
      </c>
      <c r="F1325" s="14" t="s">
        <v>1413</v>
      </c>
      <c r="G1325" s="28">
        <v>66.89</v>
      </c>
      <c r="H1325" s="28">
        <v>-12.04</v>
      </c>
      <c r="I1325" s="28">
        <v>54.85</v>
      </c>
      <c r="J1325" s="14" t="s">
        <v>24</v>
      </c>
    </row>
    <row r="1326" spans="1:10" hidden="1" outlineLevel="4" x14ac:dyDescent="0.25">
      <c r="A1326" s="14">
        <v>6082929</v>
      </c>
      <c r="B1326" s="14" t="s">
        <v>22</v>
      </c>
      <c r="C1326" s="15">
        <v>41213</v>
      </c>
      <c r="D1326" s="14" t="s">
        <v>1414</v>
      </c>
      <c r="E1326" s="14" t="e">
        <f>VLOOKUP($A1326,[1]Sheet1!$A$2:$B$1358,2,FALSE)</f>
        <v>#N/A</v>
      </c>
      <c r="F1326" s="14" t="e">
        <f>VLOOKUP($A1326,[2]Sheet1!$A$2:$B$1358,2,FALSE)</f>
        <v>#N/A</v>
      </c>
      <c r="G1326" s="28">
        <v>0</v>
      </c>
      <c r="H1326" s="28">
        <v>0</v>
      </c>
      <c r="I1326" s="28">
        <v>0</v>
      </c>
      <c r="J1326" s="14" t="s">
        <v>24</v>
      </c>
    </row>
    <row r="1327" spans="1:10" hidden="1" outlineLevel="4" x14ac:dyDescent="0.25">
      <c r="A1327" s="14">
        <v>6082930</v>
      </c>
      <c r="B1327" s="14" t="s">
        <v>22</v>
      </c>
      <c r="C1327" s="15">
        <v>41213</v>
      </c>
      <c r="D1327" s="14" t="s">
        <v>1415</v>
      </c>
      <c r="E1327" s="14" t="e">
        <f>VLOOKUP($A1327,[1]Sheet1!$A$2:$B$1358,2,FALSE)</f>
        <v>#N/A</v>
      </c>
      <c r="F1327" s="14" t="e">
        <f>VLOOKUP($A1327,[2]Sheet1!$A$2:$B$1358,2,FALSE)</f>
        <v>#N/A</v>
      </c>
      <c r="G1327" s="28">
        <v>0</v>
      </c>
      <c r="H1327" s="28">
        <v>0</v>
      </c>
      <c r="I1327" s="28">
        <v>0</v>
      </c>
      <c r="J1327" s="14" t="s">
        <v>24</v>
      </c>
    </row>
    <row r="1328" spans="1:10" hidden="1" outlineLevel="4" x14ac:dyDescent="0.25">
      <c r="A1328" s="14">
        <v>6082933</v>
      </c>
      <c r="B1328" s="14" t="s">
        <v>22</v>
      </c>
      <c r="C1328" s="15">
        <v>41213</v>
      </c>
      <c r="D1328" s="14" t="s">
        <v>1416</v>
      </c>
      <c r="E1328" s="14" t="e">
        <f>VLOOKUP($A1328,[1]Sheet1!$A$2:$B$1358,2,FALSE)</f>
        <v>#N/A</v>
      </c>
      <c r="F1328" s="14" t="e">
        <f>VLOOKUP($A1328,[2]Sheet1!$A$2:$B$1358,2,FALSE)</f>
        <v>#N/A</v>
      </c>
      <c r="G1328" s="28">
        <v>0</v>
      </c>
      <c r="H1328" s="28">
        <v>0</v>
      </c>
      <c r="I1328" s="28">
        <v>0</v>
      </c>
      <c r="J1328" s="14" t="s">
        <v>24</v>
      </c>
    </row>
    <row r="1329" spans="1:10" hidden="1" outlineLevel="4" x14ac:dyDescent="0.25">
      <c r="A1329" s="14">
        <v>6082934</v>
      </c>
      <c r="B1329" s="14" t="s">
        <v>22</v>
      </c>
      <c r="C1329" s="15">
        <v>41213</v>
      </c>
      <c r="D1329" s="14" t="s">
        <v>1417</v>
      </c>
      <c r="E1329" s="14" t="e">
        <f>VLOOKUP($A1329,[1]Sheet1!$A$2:$B$1358,2,FALSE)</f>
        <v>#N/A</v>
      </c>
      <c r="F1329" s="14" t="e">
        <f>VLOOKUP($A1329,[2]Sheet1!$A$2:$B$1358,2,FALSE)</f>
        <v>#N/A</v>
      </c>
      <c r="G1329" s="28">
        <v>0</v>
      </c>
      <c r="H1329" s="28">
        <v>0</v>
      </c>
      <c r="I1329" s="28">
        <v>0</v>
      </c>
      <c r="J1329" s="14" t="s">
        <v>24</v>
      </c>
    </row>
    <row r="1330" spans="1:10" hidden="1" outlineLevel="4" x14ac:dyDescent="0.25">
      <c r="A1330" s="14">
        <v>6082935</v>
      </c>
      <c r="B1330" s="14" t="s">
        <v>22</v>
      </c>
      <c r="C1330" s="15">
        <v>41213</v>
      </c>
      <c r="D1330" s="14" t="s">
        <v>1418</v>
      </c>
      <c r="E1330" s="14" t="e">
        <f>VLOOKUP($A1330,[1]Sheet1!$A$2:$B$1358,2,FALSE)</f>
        <v>#N/A</v>
      </c>
      <c r="F1330" s="14" t="e">
        <f>VLOOKUP($A1330,[2]Sheet1!$A$2:$B$1358,2,FALSE)</f>
        <v>#N/A</v>
      </c>
      <c r="G1330" s="28">
        <v>0</v>
      </c>
      <c r="H1330" s="28">
        <v>0</v>
      </c>
      <c r="I1330" s="28">
        <v>0</v>
      </c>
      <c r="J1330" s="14" t="s">
        <v>24</v>
      </c>
    </row>
    <row r="1331" spans="1:10" hidden="1" outlineLevel="4" x14ac:dyDescent="0.25">
      <c r="A1331" s="14">
        <v>6082936</v>
      </c>
      <c r="B1331" s="14" t="s">
        <v>22</v>
      </c>
      <c r="C1331" s="15">
        <v>41213</v>
      </c>
      <c r="D1331" s="14" t="s">
        <v>1419</v>
      </c>
      <c r="E1331" s="14" t="e">
        <f>VLOOKUP($A1331,[1]Sheet1!$A$2:$B$1358,2,FALSE)</f>
        <v>#N/A</v>
      </c>
      <c r="F1331" s="14" t="e">
        <f>VLOOKUP($A1331,[2]Sheet1!$A$2:$B$1358,2,FALSE)</f>
        <v>#N/A</v>
      </c>
      <c r="G1331" s="28">
        <v>0</v>
      </c>
      <c r="H1331" s="28">
        <v>0</v>
      </c>
      <c r="I1331" s="28">
        <v>0</v>
      </c>
      <c r="J1331" s="14" t="s">
        <v>24</v>
      </c>
    </row>
    <row r="1332" spans="1:10" hidden="1" outlineLevel="4" x14ac:dyDescent="0.25">
      <c r="A1332" s="14">
        <v>6082937</v>
      </c>
      <c r="B1332" s="14" t="s">
        <v>22</v>
      </c>
      <c r="C1332" s="15">
        <v>41213</v>
      </c>
      <c r="D1332" s="14" t="s">
        <v>1420</v>
      </c>
      <c r="E1332" s="14" t="e">
        <f>VLOOKUP($A1332,[1]Sheet1!$A$2:$B$1358,2,FALSE)</f>
        <v>#N/A</v>
      </c>
      <c r="F1332" s="14" t="e">
        <f>VLOOKUP($A1332,[2]Sheet1!$A$2:$B$1358,2,FALSE)</f>
        <v>#N/A</v>
      </c>
      <c r="G1332" s="28">
        <v>0</v>
      </c>
      <c r="H1332" s="28">
        <v>0</v>
      </c>
      <c r="I1332" s="28">
        <v>0</v>
      </c>
      <c r="J1332" s="14" t="s">
        <v>24</v>
      </c>
    </row>
    <row r="1333" spans="1:10" hidden="1" outlineLevel="4" x14ac:dyDescent="0.25">
      <c r="A1333" s="14">
        <v>6082979</v>
      </c>
      <c r="B1333" s="14" t="s">
        <v>22</v>
      </c>
      <c r="C1333" s="15">
        <v>41213</v>
      </c>
      <c r="D1333" s="14" t="s">
        <v>1421</v>
      </c>
      <c r="E1333" s="14" t="e">
        <f>VLOOKUP($A1333,[1]Sheet1!$A$2:$B$1358,2,FALSE)</f>
        <v>#N/A</v>
      </c>
      <c r="F1333" s="14" t="e">
        <f>VLOOKUP($A1333,[2]Sheet1!$A$2:$B$1358,2,FALSE)</f>
        <v>#N/A</v>
      </c>
      <c r="G1333" s="28">
        <v>0</v>
      </c>
      <c r="H1333" s="28">
        <v>0</v>
      </c>
      <c r="I1333" s="28">
        <v>0</v>
      </c>
      <c r="J1333" s="14" t="s">
        <v>24</v>
      </c>
    </row>
    <row r="1334" spans="1:10" hidden="1" outlineLevel="4" x14ac:dyDescent="0.25">
      <c r="A1334" s="14">
        <v>6082980</v>
      </c>
      <c r="B1334" s="14" t="s">
        <v>22</v>
      </c>
      <c r="C1334" s="15">
        <v>41213</v>
      </c>
      <c r="D1334" s="14" t="s">
        <v>1422</v>
      </c>
      <c r="E1334" s="14" t="e">
        <f>VLOOKUP($A1334,[1]Sheet1!$A$2:$B$1358,2,FALSE)</f>
        <v>#N/A</v>
      </c>
      <c r="F1334" s="14" t="e">
        <f>VLOOKUP($A1334,[2]Sheet1!$A$2:$B$1358,2,FALSE)</f>
        <v>#N/A</v>
      </c>
      <c r="G1334" s="28">
        <v>0</v>
      </c>
      <c r="H1334" s="28">
        <v>0</v>
      </c>
      <c r="I1334" s="28">
        <v>0</v>
      </c>
      <c r="J1334" s="14" t="s">
        <v>24</v>
      </c>
    </row>
    <row r="1335" spans="1:10" hidden="1" outlineLevel="4" x14ac:dyDescent="0.25">
      <c r="A1335" s="14">
        <v>6082981</v>
      </c>
      <c r="B1335" s="14" t="s">
        <v>22</v>
      </c>
      <c r="C1335" s="15">
        <v>41213</v>
      </c>
      <c r="D1335" s="14" t="s">
        <v>1423</v>
      </c>
      <c r="E1335" s="14" t="e">
        <f>VLOOKUP($A1335,[1]Sheet1!$A$2:$B$1358,2,FALSE)</f>
        <v>#N/A</v>
      </c>
      <c r="F1335" s="14" t="e">
        <f>VLOOKUP($A1335,[2]Sheet1!$A$2:$B$1358,2,FALSE)</f>
        <v>#N/A</v>
      </c>
      <c r="G1335" s="28">
        <v>0</v>
      </c>
      <c r="H1335" s="28">
        <v>0</v>
      </c>
      <c r="I1335" s="28">
        <v>0</v>
      </c>
      <c r="J1335" s="14" t="s">
        <v>24</v>
      </c>
    </row>
    <row r="1336" spans="1:10" hidden="1" outlineLevel="4" x14ac:dyDescent="0.25">
      <c r="A1336" s="14">
        <v>6082982</v>
      </c>
      <c r="B1336" s="14" t="s">
        <v>22</v>
      </c>
      <c r="C1336" s="15">
        <v>41213</v>
      </c>
      <c r="D1336" s="14" t="s">
        <v>1424</v>
      </c>
      <c r="E1336" s="14" t="e">
        <f>VLOOKUP($A1336,[1]Sheet1!$A$2:$B$1358,2,FALSE)</f>
        <v>#N/A</v>
      </c>
      <c r="F1336" s="14" t="e">
        <f>VLOOKUP($A1336,[2]Sheet1!$A$2:$B$1358,2,FALSE)</f>
        <v>#N/A</v>
      </c>
      <c r="G1336" s="28">
        <v>0</v>
      </c>
      <c r="H1336" s="28">
        <v>0</v>
      </c>
      <c r="I1336" s="28">
        <v>0</v>
      </c>
      <c r="J1336" s="14" t="s">
        <v>24</v>
      </c>
    </row>
    <row r="1337" spans="1:10" hidden="1" outlineLevel="4" x14ac:dyDescent="0.25">
      <c r="A1337" s="41">
        <v>6082983</v>
      </c>
      <c r="B1337" s="14" t="s">
        <v>22</v>
      </c>
      <c r="C1337" s="15">
        <v>41213</v>
      </c>
      <c r="D1337" s="14" t="s">
        <v>1425</v>
      </c>
      <c r="E1337" s="14" t="s">
        <v>1426</v>
      </c>
      <c r="F1337" s="14" t="s">
        <v>1425</v>
      </c>
      <c r="G1337" s="28">
        <v>-247.86</v>
      </c>
      <c r="H1337" s="28">
        <v>44.57</v>
      </c>
      <c r="I1337" s="28">
        <v>-203.29</v>
      </c>
      <c r="J1337" s="14" t="s">
        <v>24</v>
      </c>
    </row>
    <row r="1338" spans="1:10" hidden="1" outlineLevel="4" x14ac:dyDescent="0.25">
      <c r="A1338" s="14">
        <v>6082984</v>
      </c>
      <c r="B1338" s="14" t="s">
        <v>22</v>
      </c>
      <c r="C1338" s="15">
        <v>41213</v>
      </c>
      <c r="D1338" s="14" t="s">
        <v>1324</v>
      </c>
      <c r="E1338" s="14" t="e">
        <f>VLOOKUP($A1338,[1]Sheet1!$A$2:$B$1358,2,FALSE)</f>
        <v>#N/A</v>
      </c>
      <c r="F1338" s="14" t="e">
        <f>VLOOKUP($A1338,[2]Sheet1!$A$2:$B$1358,2,FALSE)</f>
        <v>#N/A</v>
      </c>
      <c r="G1338" s="28">
        <v>0</v>
      </c>
      <c r="H1338" s="28">
        <v>0</v>
      </c>
      <c r="I1338" s="28">
        <v>0</v>
      </c>
      <c r="J1338" s="14" t="s">
        <v>24</v>
      </c>
    </row>
    <row r="1339" spans="1:10" hidden="1" outlineLevel="4" x14ac:dyDescent="0.25">
      <c r="A1339" s="14">
        <v>6082985</v>
      </c>
      <c r="B1339" s="14" t="s">
        <v>22</v>
      </c>
      <c r="C1339" s="15">
        <v>41213</v>
      </c>
      <c r="D1339" s="14" t="s">
        <v>1323</v>
      </c>
      <c r="E1339" s="14" t="e">
        <f>VLOOKUP($A1339,[1]Sheet1!$A$2:$B$1358,2,FALSE)</f>
        <v>#N/A</v>
      </c>
      <c r="F1339" s="14" t="e">
        <f>VLOOKUP($A1339,[2]Sheet1!$A$2:$B$1358,2,FALSE)</f>
        <v>#N/A</v>
      </c>
      <c r="G1339" s="28">
        <v>0</v>
      </c>
      <c r="H1339" s="28">
        <v>0</v>
      </c>
      <c r="I1339" s="28">
        <v>0</v>
      </c>
      <c r="J1339" s="14" t="s">
        <v>24</v>
      </c>
    </row>
    <row r="1340" spans="1:10" hidden="1" outlineLevel="4" x14ac:dyDescent="0.25">
      <c r="A1340" s="14">
        <v>6082986</v>
      </c>
      <c r="B1340" s="14" t="s">
        <v>22</v>
      </c>
      <c r="C1340" s="15">
        <v>41213</v>
      </c>
      <c r="D1340" s="14" t="s">
        <v>1336</v>
      </c>
      <c r="E1340" s="14" t="e">
        <f>VLOOKUP($A1340,[1]Sheet1!$A$2:$B$1358,2,FALSE)</f>
        <v>#N/A</v>
      </c>
      <c r="F1340" s="14" t="e">
        <f>VLOOKUP($A1340,[2]Sheet1!$A$2:$B$1358,2,FALSE)</f>
        <v>#N/A</v>
      </c>
      <c r="G1340" s="28">
        <v>0</v>
      </c>
      <c r="H1340" s="28">
        <v>0</v>
      </c>
      <c r="I1340" s="28">
        <v>0</v>
      </c>
      <c r="J1340" s="14" t="s">
        <v>24</v>
      </c>
    </row>
    <row r="1341" spans="1:10" hidden="1" outlineLevel="4" x14ac:dyDescent="0.25">
      <c r="A1341" s="14">
        <v>6082987</v>
      </c>
      <c r="B1341" s="14" t="s">
        <v>22</v>
      </c>
      <c r="C1341" s="15">
        <v>41213</v>
      </c>
      <c r="D1341" s="14" t="s">
        <v>1333</v>
      </c>
      <c r="E1341" s="14" t="e">
        <f>VLOOKUP($A1341,[1]Sheet1!$A$2:$B$1358,2,FALSE)</f>
        <v>#N/A</v>
      </c>
      <c r="F1341" s="14" t="e">
        <f>VLOOKUP($A1341,[2]Sheet1!$A$2:$B$1358,2,FALSE)</f>
        <v>#N/A</v>
      </c>
      <c r="G1341" s="28">
        <v>0</v>
      </c>
      <c r="H1341" s="28">
        <v>0</v>
      </c>
      <c r="I1341" s="28">
        <v>0</v>
      </c>
      <c r="J1341" s="14" t="s">
        <v>24</v>
      </c>
    </row>
    <row r="1342" spans="1:10" hidden="1" outlineLevel="4" x14ac:dyDescent="0.25">
      <c r="A1342" s="41">
        <v>6082988</v>
      </c>
      <c r="B1342" s="14" t="s">
        <v>22</v>
      </c>
      <c r="C1342" s="15">
        <v>41213</v>
      </c>
      <c r="D1342" s="14" t="s">
        <v>1325</v>
      </c>
      <c r="E1342" s="14" t="s">
        <v>1378</v>
      </c>
      <c r="F1342" s="14" t="s">
        <v>1325</v>
      </c>
      <c r="G1342" s="28">
        <v>-233.28</v>
      </c>
      <c r="H1342" s="28">
        <v>42</v>
      </c>
      <c r="I1342" s="28">
        <v>-191.28</v>
      </c>
      <c r="J1342" s="14" t="s">
        <v>24</v>
      </c>
    </row>
    <row r="1343" spans="1:10" hidden="1" outlineLevel="4" x14ac:dyDescent="0.25">
      <c r="A1343" s="14">
        <v>6082989</v>
      </c>
      <c r="B1343" s="14" t="s">
        <v>22</v>
      </c>
      <c r="C1343" s="15">
        <v>41213</v>
      </c>
      <c r="D1343" s="14" t="s">
        <v>1321</v>
      </c>
      <c r="E1343" s="14" t="e">
        <f>VLOOKUP($A1343,[1]Sheet1!$A$2:$B$1358,2,FALSE)</f>
        <v>#N/A</v>
      </c>
      <c r="F1343" s="14" t="e">
        <f>VLOOKUP($A1343,[2]Sheet1!$A$2:$B$1358,2,FALSE)</f>
        <v>#N/A</v>
      </c>
      <c r="G1343" s="28">
        <v>0</v>
      </c>
      <c r="H1343" s="28">
        <v>0</v>
      </c>
      <c r="I1343" s="28">
        <v>0</v>
      </c>
      <c r="J1343" s="14" t="s">
        <v>24</v>
      </c>
    </row>
    <row r="1344" spans="1:10" hidden="1" outlineLevel="4" x14ac:dyDescent="0.25">
      <c r="A1344" s="14">
        <v>6082991</v>
      </c>
      <c r="B1344" s="14" t="s">
        <v>22</v>
      </c>
      <c r="C1344" s="15">
        <v>41213</v>
      </c>
      <c r="D1344" s="14" t="s">
        <v>1427</v>
      </c>
      <c r="E1344" s="14" t="e">
        <f>VLOOKUP($A1344,[1]Sheet1!$A$2:$B$1358,2,FALSE)</f>
        <v>#N/A</v>
      </c>
      <c r="F1344" s="14" t="e">
        <f>VLOOKUP($A1344,[2]Sheet1!$A$2:$B$1358,2,FALSE)</f>
        <v>#N/A</v>
      </c>
      <c r="G1344" s="28">
        <v>0</v>
      </c>
      <c r="H1344" s="28">
        <v>0</v>
      </c>
      <c r="I1344" s="28">
        <v>0</v>
      </c>
      <c r="J1344" s="14" t="s">
        <v>24</v>
      </c>
    </row>
    <row r="1345" spans="1:10" hidden="1" outlineLevel="4" x14ac:dyDescent="0.25">
      <c r="A1345" s="14">
        <v>6082992</v>
      </c>
      <c r="B1345" s="14" t="s">
        <v>22</v>
      </c>
      <c r="C1345" s="15">
        <v>41213</v>
      </c>
      <c r="D1345" s="14" t="s">
        <v>1328</v>
      </c>
      <c r="E1345" s="14" t="e">
        <f>VLOOKUP($A1345,[1]Sheet1!$A$2:$B$1358,2,FALSE)</f>
        <v>#N/A</v>
      </c>
      <c r="F1345" s="14" t="e">
        <f>VLOOKUP($A1345,[2]Sheet1!$A$2:$B$1358,2,FALSE)</f>
        <v>#N/A</v>
      </c>
      <c r="G1345" s="28">
        <v>0</v>
      </c>
      <c r="H1345" s="28">
        <v>0</v>
      </c>
      <c r="I1345" s="28">
        <v>0</v>
      </c>
      <c r="J1345" s="14" t="s">
        <v>24</v>
      </c>
    </row>
    <row r="1346" spans="1:10" hidden="1" outlineLevel="4" x14ac:dyDescent="0.25">
      <c r="A1346" s="14">
        <v>6082993</v>
      </c>
      <c r="B1346" s="14" t="s">
        <v>22</v>
      </c>
      <c r="C1346" s="15">
        <v>41213</v>
      </c>
      <c r="D1346" s="14" t="s">
        <v>1428</v>
      </c>
      <c r="E1346" s="14" t="e">
        <f>VLOOKUP($A1346,[1]Sheet1!$A$2:$B$1358,2,FALSE)</f>
        <v>#N/A</v>
      </c>
      <c r="F1346" s="14" t="e">
        <f>VLOOKUP($A1346,[2]Sheet1!$A$2:$B$1358,2,FALSE)</f>
        <v>#N/A</v>
      </c>
      <c r="G1346" s="28">
        <v>0</v>
      </c>
      <c r="H1346" s="28">
        <v>0</v>
      </c>
      <c r="I1346" s="28">
        <v>0</v>
      </c>
      <c r="J1346" s="14" t="s">
        <v>24</v>
      </c>
    </row>
    <row r="1347" spans="1:10" hidden="1" outlineLevel="4" x14ac:dyDescent="0.25">
      <c r="A1347" s="41">
        <v>6082995</v>
      </c>
      <c r="B1347" s="14" t="s">
        <v>22</v>
      </c>
      <c r="C1347" s="15">
        <v>41213</v>
      </c>
      <c r="D1347" s="14" t="s">
        <v>1318</v>
      </c>
      <c r="E1347" s="14" t="s">
        <v>1378</v>
      </c>
      <c r="F1347" s="14" t="s">
        <v>1318</v>
      </c>
      <c r="G1347" s="28">
        <v>-262.44</v>
      </c>
      <c r="H1347" s="28">
        <v>47.21</v>
      </c>
      <c r="I1347" s="28">
        <v>-215.23</v>
      </c>
      <c r="J1347" s="14" t="s">
        <v>24</v>
      </c>
    </row>
    <row r="1348" spans="1:10" hidden="1" outlineLevel="4" x14ac:dyDescent="0.25">
      <c r="A1348" s="41">
        <v>6082996</v>
      </c>
      <c r="B1348" s="14" t="s">
        <v>22</v>
      </c>
      <c r="C1348" s="15">
        <v>41213</v>
      </c>
      <c r="D1348" s="14" t="s">
        <v>1329</v>
      </c>
      <c r="E1348" s="14" t="s">
        <v>1378</v>
      </c>
      <c r="F1348" s="14" t="s">
        <v>1329</v>
      </c>
      <c r="G1348" s="28">
        <v>-349.92</v>
      </c>
      <c r="H1348" s="28">
        <v>62.96</v>
      </c>
      <c r="I1348" s="28">
        <v>-286.95999999999998</v>
      </c>
      <c r="J1348" s="14" t="s">
        <v>24</v>
      </c>
    </row>
    <row r="1349" spans="1:10" hidden="1" outlineLevel="4" x14ac:dyDescent="0.25">
      <c r="A1349" s="14">
        <v>6082999</v>
      </c>
      <c r="B1349" s="14" t="s">
        <v>22</v>
      </c>
      <c r="C1349" s="15">
        <v>41213</v>
      </c>
      <c r="D1349" s="14" t="s">
        <v>1337</v>
      </c>
      <c r="E1349" s="14" t="e">
        <f>VLOOKUP($A1349,[1]Sheet1!$A$2:$B$1358,2,FALSE)</f>
        <v>#N/A</v>
      </c>
      <c r="F1349" s="14" t="e">
        <f>VLOOKUP($A1349,[2]Sheet1!$A$2:$B$1358,2,FALSE)</f>
        <v>#N/A</v>
      </c>
      <c r="G1349" s="28">
        <v>0</v>
      </c>
      <c r="H1349" s="28">
        <v>0</v>
      </c>
      <c r="I1349" s="28">
        <v>0</v>
      </c>
      <c r="J1349" s="14" t="s">
        <v>24</v>
      </c>
    </row>
    <row r="1350" spans="1:10" hidden="1" outlineLevel="4" x14ac:dyDescent="0.25">
      <c r="A1350" s="14">
        <v>6083000</v>
      </c>
      <c r="B1350" s="14" t="s">
        <v>22</v>
      </c>
      <c r="C1350" s="15">
        <v>41213</v>
      </c>
      <c r="D1350" s="14" t="s">
        <v>1429</v>
      </c>
      <c r="E1350" s="14" t="e">
        <f>VLOOKUP($A1350,[1]Sheet1!$A$2:$B$1358,2,FALSE)</f>
        <v>#N/A</v>
      </c>
      <c r="F1350" s="14" t="e">
        <f>VLOOKUP($A1350,[2]Sheet1!$A$2:$B$1358,2,FALSE)</f>
        <v>#N/A</v>
      </c>
      <c r="G1350" s="28">
        <v>0</v>
      </c>
      <c r="H1350" s="28">
        <v>0</v>
      </c>
      <c r="I1350" s="28">
        <v>0</v>
      </c>
      <c r="J1350" s="14" t="s">
        <v>24</v>
      </c>
    </row>
    <row r="1351" spans="1:10" hidden="1" outlineLevel="4" x14ac:dyDescent="0.25">
      <c r="A1351" s="14">
        <v>6083001</v>
      </c>
      <c r="B1351" s="14" t="s">
        <v>22</v>
      </c>
      <c r="C1351" s="15">
        <v>41213</v>
      </c>
      <c r="D1351" s="14" t="s">
        <v>1430</v>
      </c>
      <c r="E1351" s="14" t="e">
        <f>VLOOKUP($A1351,[1]Sheet1!$A$2:$B$1358,2,FALSE)</f>
        <v>#N/A</v>
      </c>
      <c r="F1351" s="14" t="e">
        <f>VLOOKUP($A1351,[2]Sheet1!$A$2:$B$1358,2,FALSE)</f>
        <v>#N/A</v>
      </c>
      <c r="G1351" s="28">
        <v>0</v>
      </c>
      <c r="H1351" s="28">
        <v>0</v>
      </c>
      <c r="I1351" s="28">
        <v>0</v>
      </c>
      <c r="J1351" s="14" t="s">
        <v>24</v>
      </c>
    </row>
    <row r="1352" spans="1:10" hidden="1" outlineLevel="4" x14ac:dyDescent="0.25">
      <c r="A1352" s="14">
        <v>6083002</v>
      </c>
      <c r="B1352" s="14" t="s">
        <v>22</v>
      </c>
      <c r="C1352" s="15">
        <v>41213</v>
      </c>
      <c r="D1352" s="14" t="s">
        <v>1431</v>
      </c>
      <c r="E1352" s="14" t="e">
        <f>VLOOKUP($A1352,[1]Sheet1!$A$2:$B$1358,2,FALSE)</f>
        <v>#N/A</v>
      </c>
      <c r="F1352" s="14" t="e">
        <f>VLOOKUP($A1352,[2]Sheet1!$A$2:$B$1358,2,FALSE)</f>
        <v>#N/A</v>
      </c>
      <c r="G1352" s="28">
        <v>0</v>
      </c>
      <c r="H1352" s="28">
        <v>0</v>
      </c>
      <c r="I1352" s="28">
        <v>0</v>
      </c>
      <c r="J1352" s="14" t="s">
        <v>24</v>
      </c>
    </row>
    <row r="1353" spans="1:10" hidden="1" outlineLevel="4" x14ac:dyDescent="0.25">
      <c r="A1353" s="14">
        <v>6083003</v>
      </c>
      <c r="B1353" s="14" t="s">
        <v>22</v>
      </c>
      <c r="C1353" s="15">
        <v>41213</v>
      </c>
      <c r="D1353" s="14" t="s">
        <v>1432</v>
      </c>
      <c r="E1353" s="14" t="e">
        <f>VLOOKUP($A1353,[1]Sheet1!$A$2:$B$1358,2,FALSE)</f>
        <v>#N/A</v>
      </c>
      <c r="F1353" s="14" t="e">
        <f>VLOOKUP($A1353,[2]Sheet1!$A$2:$B$1358,2,FALSE)</f>
        <v>#N/A</v>
      </c>
      <c r="G1353" s="28">
        <v>0</v>
      </c>
      <c r="H1353" s="28">
        <v>0</v>
      </c>
      <c r="I1353" s="28">
        <v>0</v>
      </c>
      <c r="J1353" s="14" t="s">
        <v>24</v>
      </c>
    </row>
    <row r="1354" spans="1:10" hidden="1" outlineLevel="4" x14ac:dyDescent="0.25">
      <c r="A1354" s="14">
        <v>6083004</v>
      </c>
      <c r="B1354" s="14" t="s">
        <v>22</v>
      </c>
      <c r="C1354" s="15">
        <v>41213</v>
      </c>
      <c r="D1354" s="14" t="s">
        <v>1335</v>
      </c>
      <c r="E1354" s="14" t="e">
        <f>VLOOKUP($A1354,[1]Sheet1!$A$2:$B$1358,2,FALSE)</f>
        <v>#N/A</v>
      </c>
      <c r="F1354" s="14" t="e">
        <f>VLOOKUP($A1354,[2]Sheet1!$A$2:$B$1358,2,FALSE)</f>
        <v>#N/A</v>
      </c>
      <c r="G1354" s="28">
        <v>0</v>
      </c>
      <c r="H1354" s="28">
        <v>0</v>
      </c>
      <c r="I1354" s="28">
        <v>0</v>
      </c>
      <c r="J1354" s="14" t="s">
        <v>24</v>
      </c>
    </row>
    <row r="1355" spans="1:10" hidden="1" outlineLevel="4" x14ac:dyDescent="0.25">
      <c r="A1355" s="14">
        <v>6083011</v>
      </c>
      <c r="B1355" s="14" t="s">
        <v>22</v>
      </c>
      <c r="C1355" s="15">
        <v>41213</v>
      </c>
      <c r="D1355" s="14" t="s">
        <v>1433</v>
      </c>
      <c r="E1355" s="14" t="e">
        <f>VLOOKUP($A1355,[1]Sheet1!$A$2:$B$1358,2,FALSE)</f>
        <v>#N/A</v>
      </c>
      <c r="F1355" s="14" t="e">
        <f>VLOOKUP($A1355,[2]Sheet1!$A$2:$B$1358,2,FALSE)</f>
        <v>#N/A</v>
      </c>
      <c r="G1355" s="28">
        <v>0</v>
      </c>
      <c r="H1355" s="28">
        <v>0</v>
      </c>
      <c r="I1355" s="28">
        <v>0</v>
      </c>
      <c r="J1355" s="14" t="s">
        <v>24</v>
      </c>
    </row>
    <row r="1356" spans="1:10" hidden="1" outlineLevel="4" x14ac:dyDescent="0.25">
      <c r="A1356" s="14">
        <v>6083012</v>
      </c>
      <c r="B1356" s="14" t="s">
        <v>22</v>
      </c>
      <c r="C1356" s="15">
        <v>41213</v>
      </c>
      <c r="D1356" s="14" t="s">
        <v>1434</v>
      </c>
      <c r="E1356" s="14" t="e">
        <f>VLOOKUP($A1356,[1]Sheet1!$A$2:$B$1358,2,FALSE)</f>
        <v>#N/A</v>
      </c>
      <c r="F1356" s="14" t="e">
        <f>VLOOKUP($A1356,[2]Sheet1!$A$2:$B$1358,2,FALSE)</f>
        <v>#N/A</v>
      </c>
      <c r="G1356" s="28">
        <v>0</v>
      </c>
      <c r="H1356" s="28">
        <v>0</v>
      </c>
      <c r="I1356" s="28">
        <v>0</v>
      </c>
      <c r="J1356" s="14" t="s">
        <v>24</v>
      </c>
    </row>
    <row r="1357" spans="1:10" hidden="1" outlineLevel="4" x14ac:dyDescent="0.25">
      <c r="A1357" s="14">
        <v>6083023</v>
      </c>
      <c r="B1357" s="14" t="s">
        <v>22</v>
      </c>
      <c r="C1357" s="15">
        <v>41213</v>
      </c>
      <c r="D1357" s="14" t="s">
        <v>1316</v>
      </c>
      <c r="E1357" s="14" t="e">
        <f>VLOOKUP($A1357,[1]Sheet1!$A$2:$B$1358,2,FALSE)</f>
        <v>#N/A</v>
      </c>
      <c r="F1357" s="14" t="e">
        <f>VLOOKUP($A1357,[2]Sheet1!$A$2:$B$1358,2,FALSE)</f>
        <v>#N/A</v>
      </c>
      <c r="G1357" s="28">
        <v>0</v>
      </c>
      <c r="H1357" s="28">
        <v>0</v>
      </c>
      <c r="I1357" s="28">
        <v>0</v>
      </c>
      <c r="J1357" s="14" t="s">
        <v>24</v>
      </c>
    </row>
    <row r="1358" spans="1:10" hidden="1" outlineLevel="4" x14ac:dyDescent="0.25">
      <c r="A1358" s="14">
        <v>6084068</v>
      </c>
      <c r="B1358" s="14" t="s">
        <v>22</v>
      </c>
      <c r="C1358" s="15">
        <v>41214</v>
      </c>
      <c r="D1358" s="14" t="s">
        <v>1435</v>
      </c>
      <c r="E1358" s="14" t="e">
        <f>VLOOKUP($A1358,[1]Sheet1!$A$2:$B$1358,2,FALSE)</f>
        <v>#N/A</v>
      </c>
      <c r="F1358" s="14" t="e">
        <f>VLOOKUP($A1358,[2]Sheet1!$A$2:$B$1358,2,FALSE)</f>
        <v>#N/A</v>
      </c>
      <c r="G1358" s="28">
        <v>0</v>
      </c>
      <c r="H1358" s="28">
        <v>0</v>
      </c>
      <c r="I1358" s="28">
        <v>0</v>
      </c>
      <c r="J1358" s="14" t="s">
        <v>24</v>
      </c>
    </row>
    <row r="1359" spans="1:10" hidden="1" outlineLevel="4" x14ac:dyDescent="0.25">
      <c r="A1359" s="14">
        <v>6084069</v>
      </c>
      <c r="B1359" s="14" t="s">
        <v>22</v>
      </c>
      <c r="C1359" s="15">
        <v>41214</v>
      </c>
      <c r="D1359" s="14" t="s">
        <v>1436</v>
      </c>
      <c r="E1359" s="14" t="e">
        <f>VLOOKUP($A1359,[1]Sheet1!$A$2:$B$1358,2,FALSE)</f>
        <v>#N/A</v>
      </c>
      <c r="F1359" s="14" t="e">
        <f>VLOOKUP($A1359,[2]Sheet1!$A$2:$B$1358,2,FALSE)</f>
        <v>#N/A</v>
      </c>
      <c r="G1359" s="28">
        <v>0</v>
      </c>
      <c r="H1359" s="28">
        <v>0</v>
      </c>
      <c r="I1359" s="28">
        <v>0</v>
      </c>
      <c r="J1359" s="14" t="s">
        <v>24</v>
      </c>
    </row>
    <row r="1360" spans="1:10" hidden="1" outlineLevel="4" x14ac:dyDescent="0.25">
      <c r="A1360" s="41">
        <v>6084070</v>
      </c>
      <c r="B1360" s="14" t="s">
        <v>22</v>
      </c>
      <c r="C1360" s="15">
        <v>41214</v>
      </c>
      <c r="D1360" s="14" t="s">
        <v>1437</v>
      </c>
      <c r="E1360" s="14" t="s">
        <v>1408</v>
      </c>
      <c r="F1360" s="14" t="s">
        <v>1437</v>
      </c>
      <c r="G1360" s="28">
        <v>90.78</v>
      </c>
      <c r="H1360" s="28">
        <v>-16.329999999999998</v>
      </c>
      <c r="I1360" s="28">
        <v>74.45</v>
      </c>
      <c r="J1360" s="14" t="s">
        <v>24</v>
      </c>
    </row>
    <row r="1361" spans="1:10" hidden="1" outlineLevel="4" x14ac:dyDescent="0.25">
      <c r="A1361" s="41">
        <v>6084071</v>
      </c>
      <c r="B1361" s="14" t="s">
        <v>22</v>
      </c>
      <c r="C1361" s="15">
        <v>41214</v>
      </c>
      <c r="D1361" s="14" t="s">
        <v>1438</v>
      </c>
      <c r="E1361" s="14" t="s">
        <v>1378</v>
      </c>
      <c r="F1361" s="14" t="s">
        <v>1438</v>
      </c>
      <c r="G1361" s="28">
        <v>-364.5</v>
      </c>
      <c r="H1361" s="28">
        <v>65.56</v>
      </c>
      <c r="I1361" s="28">
        <v>-298.94</v>
      </c>
      <c r="J1361" s="14" t="s">
        <v>24</v>
      </c>
    </row>
    <row r="1362" spans="1:10" hidden="1" outlineLevel="4" x14ac:dyDescent="0.25">
      <c r="A1362" s="14">
        <v>6084072</v>
      </c>
      <c r="B1362" s="14" t="s">
        <v>22</v>
      </c>
      <c r="C1362" s="15">
        <v>41214</v>
      </c>
      <c r="D1362" s="14" t="s">
        <v>1334</v>
      </c>
      <c r="E1362" s="14" t="e">
        <f>VLOOKUP($A1362,[1]Sheet1!$A$2:$B$1358,2,FALSE)</f>
        <v>#N/A</v>
      </c>
      <c r="F1362" s="14" t="e">
        <f>VLOOKUP($A1362,[2]Sheet1!$A$2:$B$1358,2,FALSE)</f>
        <v>#N/A</v>
      </c>
      <c r="G1362" s="28">
        <v>0</v>
      </c>
      <c r="H1362" s="28">
        <v>0</v>
      </c>
      <c r="I1362" s="28">
        <v>0</v>
      </c>
      <c r="J1362" s="14" t="s">
        <v>24</v>
      </c>
    </row>
    <row r="1363" spans="1:10" hidden="1" outlineLevel="4" x14ac:dyDescent="0.25">
      <c r="A1363" s="14">
        <v>6084073</v>
      </c>
      <c r="B1363" s="14" t="s">
        <v>22</v>
      </c>
      <c r="C1363" s="15">
        <v>41214</v>
      </c>
      <c r="D1363" s="14" t="s">
        <v>1439</v>
      </c>
      <c r="E1363" s="14" t="e">
        <f>VLOOKUP($A1363,[1]Sheet1!$A$2:$B$1358,2,FALSE)</f>
        <v>#N/A</v>
      </c>
      <c r="F1363" s="14" t="e">
        <f>VLOOKUP($A1363,[2]Sheet1!$A$2:$B$1358,2,FALSE)</f>
        <v>#N/A</v>
      </c>
      <c r="G1363" s="28">
        <v>0</v>
      </c>
      <c r="H1363" s="28">
        <v>0</v>
      </c>
      <c r="I1363" s="28">
        <v>0</v>
      </c>
      <c r="J1363" s="14" t="s">
        <v>24</v>
      </c>
    </row>
    <row r="1364" spans="1:10" hidden="1" outlineLevel="4" x14ac:dyDescent="0.25">
      <c r="A1364" s="14">
        <v>6084074</v>
      </c>
      <c r="B1364" s="14" t="s">
        <v>22</v>
      </c>
      <c r="C1364" s="15">
        <v>41214</v>
      </c>
      <c r="D1364" s="14" t="s">
        <v>1440</v>
      </c>
      <c r="E1364" s="14" t="e">
        <f>VLOOKUP($A1364,[1]Sheet1!$A$2:$B$1358,2,FALSE)</f>
        <v>#N/A</v>
      </c>
      <c r="F1364" s="14" t="e">
        <f>VLOOKUP($A1364,[2]Sheet1!$A$2:$B$1358,2,FALSE)</f>
        <v>#N/A</v>
      </c>
      <c r="G1364" s="28">
        <v>0</v>
      </c>
      <c r="H1364" s="28">
        <v>0</v>
      </c>
      <c r="I1364" s="28">
        <v>0</v>
      </c>
      <c r="J1364" s="14" t="s">
        <v>24</v>
      </c>
    </row>
    <row r="1365" spans="1:10" hidden="1" outlineLevel="4" x14ac:dyDescent="0.25">
      <c r="A1365" s="14">
        <v>6084075</v>
      </c>
      <c r="B1365" s="14" t="s">
        <v>22</v>
      </c>
      <c r="C1365" s="15">
        <v>41214</v>
      </c>
      <c r="D1365" s="14" t="s">
        <v>1441</v>
      </c>
      <c r="E1365" s="14" t="e">
        <f>VLOOKUP($A1365,[1]Sheet1!$A$2:$B$1358,2,FALSE)</f>
        <v>#N/A</v>
      </c>
      <c r="F1365" s="14" t="e">
        <f>VLOOKUP($A1365,[2]Sheet1!$A$2:$B$1358,2,FALSE)</f>
        <v>#N/A</v>
      </c>
      <c r="G1365" s="28">
        <v>0</v>
      </c>
      <c r="H1365" s="28">
        <v>0</v>
      </c>
      <c r="I1365" s="28">
        <v>0</v>
      </c>
      <c r="J1365" s="14" t="s">
        <v>24</v>
      </c>
    </row>
    <row r="1366" spans="1:10" hidden="1" outlineLevel="4" x14ac:dyDescent="0.25">
      <c r="A1366" s="14">
        <v>6084076</v>
      </c>
      <c r="B1366" s="14" t="s">
        <v>22</v>
      </c>
      <c r="C1366" s="15">
        <v>41214</v>
      </c>
      <c r="D1366" s="14" t="s">
        <v>1442</v>
      </c>
      <c r="E1366" s="14" t="e">
        <f>VLOOKUP($A1366,[1]Sheet1!$A$2:$B$1358,2,FALSE)</f>
        <v>#N/A</v>
      </c>
      <c r="F1366" s="14" t="e">
        <f>VLOOKUP($A1366,[2]Sheet1!$A$2:$B$1358,2,FALSE)</f>
        <v>#N/A</v>
      </c>
      <c r="G1366" s="28">
        <v>0</v>
      </c>
      <c r="H1366" s="28">
        <v>0</v>
      </c>
      <c r="I1366" s="28">
        <v>0</v>
      </c>
      <c r="J1366" s="14" t="s">
        <v>24</v>
      </c>
    </row>
    <row r="1367" spans="1:10" hidden="1" outlineLevel="4" x14ac:dyDescent="0.25">
      <c r="A1367" s="14">
        <v>6084077</v>
      </c>
      <c r="B1367" s="14" t="s">
        <v>22</v>
      </c>
      <c r="C1367" s="15">
        <v>41214</v>
      </c>
      <c r="D1367" s="14" t="s">
        <v>1443</v>
      </c>
      <c r="E1367" s="14" t="e">
        <f>VLOOKUP($A1367,[1]Sheet1!$A$2:$B$1358,2,FALSE)</f>
        <v>#N/A</v>
      </c>
      <c r="F1367" s="14" t="e">
        <f>VLOOKUP($A1367,[2]Sheet1!$A$2:$B$1358,2,FALSE)</f>
        <v>#N/A</v>
      </c>
      <c r="G1367" s="28">
        <v>0</v>
      </c>
      <c r="H1367" s="28">
        <v>0</v>
      </c>
      <c r="I1367" s="28">
        <v>0</v>
      </c>
      <c r="J1367" s="14" t="s">
        <v>24</v>
      </c>
    </row>
    <row r="1368" spans="1:10" hidden="1" outlineLevel="4" x14ac:dyDescent="0.25">
      <c r="A1368" s="14">
        <v>6084078</v>
      </c>
      <c r="B1368" s="14" t="s">
        <v>22</v>
      </c>
      <c r="C1368" s="15">
        <v>41214</v>
      </c>
      <c r="D1368" s="14" t="s">
        <v>1444</v>
      </c>
      <c r="E1368" s="14" t="e">
        <f>VLOOKUP($A1368,[1]Sheet1!$A$2:$B$1358,2,FALSE)</f>
        <v>#N/A</v>
      </c>
      <c r="F1368" s="14" t="e">
        <f>VLOOKUP($A1368,[2]Sheet1!$A$2:$B$1358,2,FALSE)</f>
        <v>#N/A</v>
      </c>
      <c r="G1368" s="28">
        <v>0</v>
      </c>
      <c r="H1368" s="28">
        <v>0</v>
      </c>
      <c r="I1368" s="28">
        <v>0</v>
      </c>
      <c r="J1368" s="14" t="s">
        <v>24</v>
      </c>
    </row>
    <row r="1369" spans="1:10" hidden="1" outlineLevel="4" x14ac:dyDescent="0.25">
      <c r="A1369" s="14">
        <v>6084079</v>
      </c>
      <c r="B1369" s="14" t="s">
        <v>22</v>
      </c>
      <c r="C1369" s="15">
        <v>41214</v>
      </c>
      <c r="D1369" s="14" t="s">
        <v>1445</v>
      </c>
      <c r="E1369" s="14" t="e">
        <f>VLOOKUP($A1369,[1]Sheet1!$A$2:$B$1358,2,FALSE)</f>
        <v>#N/A</v>
      </c>
      <c r="F1369" s="14" t="e">
        <f>VLOOKUP($A1369,[2]Sheet1!$A$2:$B$1358,2,FALSE)</f>
        <v>#N/A</v>
      </c>
      <c r="G1369" s="28">
        <v>0</v>
      </c>
      <c r="H1369" s="28">
        <v>0</v>
      </c>
      <c r="I1369" s="28">
        <v>0</v>
      </c>
      <c r="J1369" s="14" t="s">
        <v>24</v>
      </c>
    </row>
    <row r="1370" spans="1:10" hidden="1" outlineLevel="4" x14ac:dyDescent="0.25">
      <c r="A1370" s="14">
        <v>6084080</v>
      </c>
      <c r="B1370" s="14" t="s">
        <v>22</v>
      </c>
      <c r="C1370" s="15">
        <v>41214</v>
      </c>
      <c r="D1370" s="14" t="s">
        <v>1446</v>
      </c>
      <c r="E1370" s="14" t="e">
        <f>VLOOKUP($A1370,[1]Sheet1!$A$2:$B$1358,2,FALSE)</f>
        <v>#N/A</v>
      </c>
      <c r="F1370" s="14" t="e">
        <f>VLOOKUP($A1370,[2]Sheet1!$A$2:$B$1358,2,FALSE)</f>
        <v>#N/A</v>
      </c>
      <c r="G1370" s="28">
        <v>0</v>
      </c>
      <c r="H1370" s="28">
        <v>0</v>
      </c>
      <c r="I1370" s="28">
        <v>0</v>
      </c>
      <c r="J1370" s="14" t="s">
        <v>24</v>
      </c>
    </row>
    <row r="1371" spans="1:10" hidden="1" outlineLevel="4" x14ac:dyDescent="0.25">
      <c r="A1371" s="14">
        <v>6084093</v>
      </c>
      <c r="B1371" s="14" t="s">
        <v>22</v>
      </c>
      <c r="C1371" s="15">
        <v>41243</v>
      </c>
      <c r="D1371" s="14" t="s">
        <v>1447</v>
      </c>
      <c r="E1371" s="14" t="e">
        <f>VLOOKUP($A1371,[1]Sheet1!$A$2:$B$1358,2,FALSE)</f>
        <v>#N/A</v>
      </c>
      <c r="F1371" s="14" t="e">
        <f>VLOOKUP($A1371,[2]Sheet1!$A$2:$B$1358,2,FALSE)</f>
        <v>#N/A</v>
      </c>
      <c r="G1371" s="28">
        <v>0</v>
      </c>
      <c r="H1371" s="28">
        <v>0</v>
      </c>
      <c r="I1371" s="28">
        <v>0</v>
      </c>
      <c r="J1371" s="14" t="s">
        <v>24</v>
      </c>
    </row>
    <row r="1372" spans="1:10" hidden="1" outlineLevel="4" x14ac:dyDescent="0.25">
      <c r="A1372" s="14">
        <v>6084129</v>
      </c>
      <c r="B1372" s="14" t="s">
        <v>22</v>
      </c>
      <c r="C1372" s="15">
        <v>41243</v>
      </c>
      <c r="D1372" s="14" t="s">
        <v>1448</v>
      </c>
      <c r="E1372" s="14" t="e">
        <f>VLOOKUP($A1372,[1]Sheet1!$A$2:$B$1358,2,FALSE)</f>
        <v>#N/A</v>
      </c>
      <c r="F1372" s="14" t="e">
        <f>VLOOKUP($A1372,[2]Sheet1!$A$2:$B$1358,2,FALSE)</f>
        <v>#N/A</v>
      </c>
      <c r="G1372" s="28">
        <v>0</v>
      </c>
      <c r="H1372" s="28">
        <v>0</v>
      </c>
      <c r="I1372" s="28">
        <v>0</v>
      </c>
      <c r="J1372" s="14" t="s">
        <v>24</v>
      </c>
    </row>
    <row r="1373" spans="1:10" hidden="1" outlineLevel="4" x14ac:dyDescent="0.25">
      <c r="A1373" s="14">
        <v>6085164</v>
      </c>
      <c r="B1373" s="14" t="s">
        <v>22</v>
      </c>
      <c r="C1373" s="15">
        <v>41274</v>
      </c>
      <c r="D1373" s="14" t="s">
        <v>1449</v>
      </c>
      <c r="E1373" s="14" t="e">
        <f>VLOOKUP($A1373,[1]Sheet1!$A$2:$B$1358,2,FALSE)</f>
        <v>#N/A</v>
      </c>
      <c r="F1373" s="14" t="e">
        <f>VLOOKUP($A1373,[2]Sheet1!$A$2:$B$1358,2,FALSE)</f>
        <v>#N/A</v>
      </c>
      <c r="G1373" s="28">
        <v>0</v>
      </c>
      <c r="H1373" s="28">
        <v>0</v>
      </c>
      <c r="I1373" s="28">
        <v>0</v>
      </c>
      <c r="J1373" s="14" t="s">
        <v>24</v>
      </c>
    </row>
    <row r="1374" spans="1:10" hidden="1" outlineLevel="4" x14ac:dyDescent="0.25">
      <c r="A1374" s="14">
        <v>6085165</v>
      </c>
      <c r="B1374" s="14" t="s">
        <v>22</v>
      </c>
      <c r="C1374" s="15">
        <v>41274</v>
      </c>
      <c r="D1374" s="14" t="s">
        <v>1450</v>
      </c>
      <c r="E1374" s="14" t="e">
        <f>VLOOKUP($A1374,[1]Sheet1!$A$2:$B$1358,2,FALSE)</f>
        <v>#N/A</v>
      </c>
      <c r="F1374" s="14" t="e">
        <f>VLOOKUP($A1374,[2]Sheet1!$A$2:$B$1358,2,FALSE)</f>
        <v>#N/A</v>
      </c>
      <c r="G1374" s="28">
        <v>0</v>
      </c>
      <c r="H1374" s="28">
        <v>0</v>
      </c>
      <c r="I1374" s="28">
        <v>0</v>
      </c>
      <c r="J1374" s="14" t="s">
        <v>24</v>
      </c>
    </row>
    <row r="1375" spans="1:10" hidden="1" outlineLevel="4" x14ac:dyDescent="0.25">
      <c r="A1375" s="41">
        <v>6088778</v>
      </c>
      <c r="B1375" s="14" t="s">
        <v>22</v>
      </c>
      <c r="C1375" s="15">
        <v>41394</v>
      </c>
      <c r="D1375" s="14" t="s">
        <v>1451</v>
      </c>
      <c r="E1375" s="14" t="s">
        <v>1452</v>
      </c>
      <c r="F1375" s="14" t="s">
        <v>1451</v>
      </c>
      <c r="G1375" s="28">
        <v>168655.17</v>
      </c>
      <c r="H1375" s="28">
        <v>-31104.21</v>
      </c>
      <c r="I1375" s="28">
        <v>137550.96</v>
      </c>
      <c r="J1375" s="14" t="s">
        <v>24</v>
      </c>
    </row>
    <row r="1376" spans="1:10" hidden="1" outlineLevel="4" x14ac:dyDescent="0.25">
      <c r="A1376" s="41">
        <v>6091566</v>
      </c>
      <c r="B1376" s="14" t="s">
        <v>22</v>
      </c>
      <c r="C1376" s="15">
        <v>41455</v>
      </c>
      <c r="D1376" s="14" t="s">
        <v>1453</v>
      </c>
      <c r="E1376" s="14" t="s">
        <v>1315</v>
      </c>
      <c r="F1376" s="14" t="s">
        <v>1453</v>
      </c>
      <c r="G1376" s="28">
        <v>13704.78</v>
      </c>
      <c r="H1376" s="28">
        <v>-2481.89</v>
      </c>
      <c r="I1376" s="28">
        <v>11222.89</v>
      </c>
      <c r="J1376" s="14" t="s">
        <v>24</v>
      </c>
    </row>
    <row r="1377" spans="1:10" hidden="1" outlineLevel="4" x14ac:dyDescent="0.25">
      <c r="A1377" s="41">
        <v>6091567</v>
      </c>
      <c r="B1377" s="14" t="s">
        <v>22</v>
      </c>
      <c r="C1377" s="15">
        <v>41455</v>
      </c>
      <c r="D1377" s="14" t="s">
        <v>1454</v>
      </c>
      <c r="E1377" s="14" t="s">
        <v>1313</v>
      </c>
      <c r="F1377" s="14" t="s">
        <v>1454</v>
      </c>
      <c r="G1377" s="28">
        <v>31714.89</v>
      </c>
      <c r="H1377" s="28">
        <v>-5743.45</v>
      </c>
      <c r="I1377" s="28">
        <v>25971.439999999999</v>
      </c>
      <c r="J1377" s="14" t="s">
        <v>24</v>
      </c>
    </row>
    <row r="1378" spans="1:10" hidden="1" outlineLevel="4" x14ac:dyDescent="0.25">
      <c r="A1378" s="41">
        <v>6091568</v>
      </c>
      <c r="B1378" s="14" t="s">
        <v>22</v>
      </c>
      <c r="C1378" s="15">
        <v>41455</v>
      </c>
      <c r="D1378" s="14" t="s">
        <v>1455</v>
      </c>
      <c r="E1378" s="14" t="s">
        <v>1311</v>
      </c>
      <c r="F1378" s="14" t="s">
        <v>1455</v>
      </c>
      <c r="G1378" s="28">
        <v>215119.16</v>
      </c>
      <c r="H1378" s="28">
        <v>-38973.56</v>
      </c>
      <c r="I1378" s="28">
        <v>176145.6</v>
      </c>
      <c r="J1378" s="14" t="s">
        <v>24</v>
      </c>
    </row>
    <row r="1379" spans="1:10" hidden="1" outlineLevel="4" x14ac:dyDescent="0.25">
      <c r="A1379" s="41">
        <v>6091569</v>
      </c>
      <c r="B1379" s="14" t="s">
        <v>22</v>
      </c>
      <c r="C1379" s="15">
        <v>41455</v>
      </c>
      <c r="D1379" s="14" t="s">
        <v>1456</v>
      </c>
      <c r="E1379" s="14" t="s">
        <v>1313</v>
      </c>
      <c r="F1379" s="14" t="s">
        <v>1456</v>
      </c>
      <c r="G1379" s="28">
        <v>187336.7</v>
      </c>
      <c r="H1379" s="28">
        <v>-33941.4</v>
      </c>
      <c r="I1379" s="28">
        <v>153395.29999999999</v>
      </c>
      <c r="J1379" s="14" t="s">
        <v>24</v>
      </c>
    </row>
    <row r="1380" spans="1:10" hidden="1" outlineLevel="4" x14ac:dyDescent="0.25">
      <c r="A1380" s="41">
        <v>6091653</v>
      </c>
      <c r="B1380" s="14" t="s">
        <v>22</v>
      </c>
      <c r="C1380" s="15">
        <v>41486</v>
      </c>
      <c r="D1380" s="14" t="s">
        <v>1457</v>
      </c>
      <c r="E1380" s="14" t="s">
        <v>1408</v>
      </c>
      <c r="F1380" s="14" t="s">
        <v>1457</v>
      </c>
      <c r="G1380" s="28">
        <v>20555.02</v>
      </c>
      <c r="H1380" s="28">
        <v>-3697.33</v>
      </c>
      <c r="I1380" s="28">
        <v>16857.689999999999</v>
      </c>
      <c r="J1380" s="14" t="s">
        <v>24</v>
      </c>
    </row>
    <row r="1381" spans="1:10" hidden="1" outlineLevel="4" x14ac:dyDescent="0.25">
      <c r="A1381" s="41">
        <v>6092597</v>
      </c>
      <c r="B1381" s="14" t="s">
        <v>22</v>
      </c>
      <c r="C1381" s="15">
        <v>41517</v>
      </c>
      <c r="D1381" s="14" t="s">
        <v>1458</v>
      </c>
      <c r="E1381" s="14" t="s">
        <v>1459</v>
      </c>
      <c r="F1381" s="14" t="s">
        <v>1458</v>
      </c>
      <c r="G1381" s="28">
        <v>46375.09</v>
      </c>
      <c r="H1381" s="28">
        <v>-8271.41</v>
      </c>
      <c r="I1381" s="28">
        <v>38103.68</v>
      </c>
      <c r="J1381" s="14" t="s">
        <v>24</v>
      </c>
    </row>
    <row r="1382" spans="1:10" hidden="1" outlineLevel="4" x14ac:dyDescent="0.25">
      <c r="A1382" s="41">
        <v>6093505</v>
      </c>
      <c r="B1382" s="14" t="s">
        <v>22</v>
      </c>
      <c r="C1382" s="15">
        <v>41541</v>
      </c>
      <c r="D1382" s="14" t="s">
        <v>1460</v>
      </c>
      <c r="E1382" s="14" t="s">
        <v>1461</v>
      </c>
      <c r="F1382" s="14" t="s">
        <v>1460</v>
      </c>
      <c r="G1382" s="28">
        <v>5875.54</v>
      </c>
      <c r="H1382" s="28">
        <v>-1048.8599999999999</v>
      </c>
      <c r="I1382" s="28">
        <v>4826.68</v>
      </c>
      <c r="J1382" s="14" t="s">
        <v>24</v>
      </c>
    </row>
    <row r="1383" spans="1:10" hidden="1" outlineLevel="4" x14ac:dyDescent="0.25">
      <c r="A1383" s="41">
        <v>6096908</v>
      </c>
      <c r="B1383" s="14" t="s">
        <v>22</v>
      </c>
      <c r="C1383" s="15">
        <v>41608</v>
      </c>
      <c r="D1383" s="14" t="s">
        <v>1462</v>
      </c>
      <c r="E1383" s="14" t="s">
        <v>1463</v>
      </c>
      <c r="F1383" s="14" t="s">
        <v>1462</v>
      </c>
      <c r="G1383" s="28">
        <v>126677.89</v>
      </c>
      <c r="H1383" s="28">
        <v>-22009.8</v>
      </c>
      <c r="I1383" s="28">
        <v>104668.09</v>
      </c>
      <c r="J1383" s="14" t="s">
        <v>24</v>
      </c>
    </row>
    <row r="1384" spans="1:10" hidden="1" outlineLevel="4" x14ac:dyDescent="0.25">
      <c r="A1384" s="41">
        <v>6096921</v>
      </c>
      <c r="B1384" s="14" t="s">
        <v>22</v>
      </c>
      <c r="C1384" s="15">
        <v>41639</v>
      </c>
      <c r="D1384" s="14" t="s">
        <v>1464</v>
      </c>
      <c r="E1384" s="14" t="s">
        <v>1465</v>
      </c>
      <c r="F1384" s="14" t="s">
        <v>1466</v>
      </c>
      <c r="G1384" s="28">
        <v>233198.37</v>
      </c>
      <c r="H1384" s="28">
        <v>-40177.31</v>
      </c>
      <c r="I1384" s="28">
        <v>193021.06</v>
      </c>
      <c r="J1384" s="14" t="s">
        <v>24</v>
      </c>
    </row>
    <row r="1385" spans="1:10" hidden="1" outlineLevel="4" x14ac:dyDescent="0.25">
      <c r="A1385" s="41">
        <v>6096922</v>
      </c>
      <c r="B1385" s="14" t="s">
        <v>22</v>
      </c>
      <c r="C1385" s="15">
        <v>41639</v>
      </c>
      <c r="D1385" s="14" t="s">
        <v>1467</v>
      </c>
      <c r="E1385" s="14" t="s">
        <v>1465</v>
      </c>
      <c r="F1385" s="14" t="s">
        <v>1467</v>
      </c>
      <c r="G1385" s="28">
        <v>54108.51</v>
      </c>
      <c r="H1385" s="28">
        <v>-9322.44</v>
      </c>
      <c r="I1385" s="28">
        <v>44786.07</v>
      </c>
      <c r="J1385" s="14" t="s">
        <v>24</v>
      </c>
    </row>
    <row r="1386" spans="1:10" hidden="1" outlineLevel="4" x14ac:dyDescent="0.25">
      <c r="A1386" s="41">
        <v>6096923</v>
      </c>
      <c r="B1386" s="14" t="s">
        <v>22</v>
      </c>
      <c r="C1386" s="15">
        <v>41639</v>
      </c>
      <c r="D1386" s="14" t="s">
        <v>1468</v>
      </c>
      <c r="E1386" s="14" t="s">
        <v>1465</v>
      </c>
      <c r="F1386" s="14" t="s">
        <v>1468</v>
      </c>
      <c r="G1386" s="28">
        <v>251920.9</v>
      </c>
      <c r="H1386" s="28">
        <v>-43403.88</v>
      </c>
      <c r="I1386" s="28">
        <v>208517.02</v>
      </c>
      <c r="J1386" s="14" t="s">
        <v>24</v>
      </c>
    </row>
    <row r="1387" spans="1:10" hidden="1" outlineLevel="4" x14ac:dyDescent="0.25">
      <c r="A1387" s="41">
        <v>6096924</v>
      </c>
      <c r="B1387" s="14" t="s">
        <v>22</v>
      </c>
      <c r="C1387" s="15">
        <v>41639</v>
      </c>
      <c r="D1387" s="14" t="s">
        <v>1469</v>
      </c>
      <c r="E1387" s="14" t="s">
        <v>1465</v>
      </c>
      <c r="F1387" s="14" t="s">
        <v>1469</v>
      </c>
      <c r="G1387" s="28">
        <v>123936.02</v>
      </c>
      <c r="H1387" s="28">
        <v>-21353.18</v>
      </c>
      <c r="I1387" s="28">
        <v>102582.84</v>
      </c>
      <c r="J1387" s="14" t="s">
        <v>24</v>
      </c>
    </row>
    <row r="1388" spans="1:10" hidden="1" outlineLevel="4" x14ac:dyDescent="0.25">
      <c r="A1388" s="41">
        <v>6096925</v>
      </c>
      <c r="B1388" s="14" t="s">
        <v>22</v>
      </c>
      <c r="C1388" s="15">
        <v>41639</v>
      </c>
      <c r="D1388" s="14" t="s">
        <v>1470</v>
      </c>
      <c r="E1388" s="14" t="s">
        <v>1465</v>
      </c>
      <c r="F1388" s="14" t="s">
        <v>1470</v>
      </c>
      <c r="G1388" s="28">
        <v>118190.02</v>
      </c>
      <c r="H1388" s="28">
        <v>-20363.150000000001</v>
      </c>
      <c r="I1388" s="28">
        <v>97826.87</v>
      </c>
      <c r="J1388" s="14" t="s">
        <v>24</v>
      </c>
    </row>
    <row r="1389" spans="1:10" hidden="1" outlineLevel="4" x14ac:dyDescent="0.25">
      <c r="A1389" s="41">
        <v>6096926</v>
      </c>
      <c r="B1389" s="14" t="s">
        <v>22</v>
      </c>
      <c r="C1389" s="15">
        <v>41639</v>
      </c>
      <c r="D1389" s="14" t="s">
        <v>1471</v>
      </c>
      <c r="E1389" s="14" t="s">
        <v>1465</v>
      </c>
      <c r="F1389" s="14" t="s">
        <v>1471</v>
      </c>
      <c r="G1389" s="28">
        <v>1589385.28</v>
      </c>
      <c r="H1389" s="28">
        <v>-273837.84000000003</v>
      </c>
      <c r="I1389" s="28">
        <v>1315547.44</v>
      </c>
      <c r="J1389" s="14" t="s">
        <v>24</v>
      </c>
    </row>
    <row r="1390" spans="1:10" hidden="1" outlineLevel="4" x14ac:dyDescent="0.25">
      <c r="A1390" s="41">
        <v>6096927</v>
      </c>
      <c r="B1390" s="14" t="s">
        <v>22</v>
      </c>
      <c r="C1390" s="15">
        <v>41639</v>
      </c>
      <c r="D1390" s="14" t="s">
        <v>1472</v>
      </c>
      <c r="E1390" s="14" t="s">
        <v>1465</v>
      </c>
      <c r="F1390" s="14" t="s">
        <v>1472</v>
      </c>
      <c r="G1390" s="28">
        <v>219310.07999999999</v>
      </c>
      <c r="H1390" s="28">
        <v>-37785.29</v>
      </c>
      <c r="I1390" s="28">
        <v>181524.79</v>
      </c>
      <c r="J1390" s="14" t="s">
        <v>24</v>
      </c>
    </row>
    <row r="1391" spans="1:10" hidden="1" outlineLevel="4" x14ac:dyDescent="0.25">
      <c r="A1391" s="41">
        <v>6096928</v>
      </c>
      <c r="B1391" s="14" t="s">
        <v>22</v>
      </c>
      <c r="C1391" s="15">
        <v>41639</v>
      </c>
      <c r="D1391" s="14" t="s">
        <v>1473</v>
      </c>
      <c r="E1391" s="14" t="s">
        <v>1465</v>
      </c>
      <c r="F1391" s="14" t="s">
        <v>1473</v>
      </c>
      <c r="G1391" s="28">
        <v>111119.86</v>
      </c>
      <c r="H1391" s="28">
        <v>-19145.02</v>
      </c>
      <c r="I1391" s="28">
        <v>91974.84</v>
      </c>
      <c r="J1391" s="14" t="s">
        <v>24</v>
      </c>
    </row>
    <row r="1392" spans="1:10" hidden="1" outlineLevel="4" x14ac:dyDescent="0.25">
      <c r="A1392" s="41">
        <v>6096929</v>
      </c>
      <c r="B1392" s="14" t="s">
        <v>22</v>
      </c>
      <c r="C1392" s="15">
        <v>41639</v>
      </c>
      <c r="D1392" s="14" t="s">
        <v>1474</v>
      </c>
      <c r="E1392" s="14" t="s">
        <v>1465</v>
      </c>
      <c r="F1392" s="14" t="s">
        <v>1474</v>
      </c>
      <c r="G1392" s="28">
        <v>10719.27</v>
      </c>
      <c r="H1392" s="28">
        <v>-1846.85</v>
      </c>
      <c r="I1392" s="28">
        <v>8872.42</v>
      </c>
      <c r="J1392" s="14" t="s">
        <v>24</v>
      </c>
    </row>
    <row r="1393" spans="1:10" hidden="1" outlineLevel="4" x14ac:dyDescent="0.25">
      <c r="A1393" s="41">
        <v>6096930</v>
      </c>
      <c r="B1393" s="14" t="s">
        <v>22</v>
      </c>
      <c r="C1393" s="15">
        <v>41639</v>
      </c>
      <c r="D1393" s="14" t="s">
        <v>1475</v>
      </c>
      <c r="E1393" s="14" t="s">
        <v>1465</v>
      </c>
      <c r="F1393" s="14" t="s">
        <v>1475</v>
      </c>
      <c r="G1393" s="28">
        <v>182011.68</v>
      </c>
      <c r="H1393" s="28">
        <v>-31359.08</v>
      </c>
      <c r="I1393" s="28">
        <v>150652.6</v>
      </c>
      <c r="J1393" s="14" t="s">
        <v>24</v>
      </c>
    </row>
    <row r="1394" spans="1:10" hidden="1" outlineLevel="4" x14ac:dyDescent="0.25">
      <c r="A1394" s="41">
        <v>6096931</v>
      </c>
      <c r="B1394" s="14" t="s">
        <v>22</v>
      </c>
      <c r="C1394" s="15">
        <v>41639</v>
      </c>
      <c r="D1394" s="14" t="s">
        <v>1476</v>
      </c>
      <c r="E1394" s="14" t="s">
        <v>1465</v>
      </c>
      <c r="F1394" s="14" t="s">
        <v>1476</v>
      </c>
      <c r="G1394" s="28">
        <v>716180.86</v>
      </c>
      <c r="H1394" s="28">
        <v>-123391.98</v>
      </c>
      <c r="I1394" s="28">
        <v>592788.88</v>
      </c>
      <c r="J1394" s="14" t="s">
        <v>24</v>
      </c>
    </row>
    <row r="1395" spans="1:10" hidden="1" outlineLevel="4" x14ac:dyDescent="0.25">
      <c r="A1395" s="41">
        <v>6096932</v>
      </c>
      <c r="B1395" s="14" t="s">
        <v>22</v>
      </c>
      <c r="C1395" s="15">
        <v>41639</v>
      </c>
      <c r="D1395" s="14" t="s">
        <v>1477</v>
      </c>
      <c r="E1395" s="14" t="s">
        <v>1465</v>
      </c>
      <c r="F1395" s="14" t="s">
        <v>1477</v>
      </c>
      <c r="G1395" s="28">
        <v>1036015.72</v>
      </c>
      <c r="H1395" s="28">
        <v>-178496.89</v>
      </c>
      <c r="I1395" s="28">
        <v>857518.83</v>
      </c>
      <c r="J1395" s="14" t="s">
        <v>24</v>
      </c>
    </row>
    <row r="1396" spans="1:10" hidden="1" outlineLevel="4" x14ac:dyDescent="0.25">
      <c r="A1396" s="41">
        <v>6096933</v>
      </c>
      <c r="B1396" s="14" t="s">
        <v>22</v>
      </c>
      <c r="C1396" s="15">
        <v>41639</v>
      </c>
      <c r="D1396" s="14" t="s">
        <v>1478</v>
      </c>
      <c r="E1396" s="14" t="s">
        <v>1465</v>
      </c>
      <c r="F1396" s="14" t="s">
        <v>1478</v>
      </c>
      <c r="G1396" s="28">
        <v>171797.64</v>
      </c>
      <c r="H1396" s="28">
        <v>-29599.32</v>
      </c>
      <c r="I1396" s="28">
        <v>142198.32</v>
      </c>
      <c r="J1396" s="14" t="s">
        <v>24</v>
      </c>
    </row>
    <row r="1397" spans="1:10" hidden="1" outlineLevel="4" x14ac:dyDescent="0.25">
      <c r="A1397" s="41">
        <v>6096934</v>
      </c>
      <c r="B1397" s="14" t="s">
        <v>22</v>
      </c>
      <c r="C1397" s="15">
        <v>41639</v>
      </c>
      <c r="D1397" s="14" t="s">
        <v>1479</v>
      </c>
      <c r="E1397" s="14" t="s">
        <v>1465</v>
      </c>
      <c r="F1397" s="14" t="s">
        <v>1479</v>
      </c>
      <c r="G1397" s="28">
        <v>1774684.96</v>
      </c>
      <c r="H1397" s="28">
        <v>-305861.63</v>
      </c>
      <c r="I1397" s="28">
        <v>1468823.33</v>
      </c>
      <c r="J1397" s="14" t="s">
        <v>24</v>
      </c>
    </row>
    <row r="1398" spans="1:10" hidden="1" outlineLevel="4" x14ac:dyDescent="0.25">
      <c r="A1398" s="41">
        <v>6096935</v>
      </c>
      <c r="B1398" s="14" t="s">
        <v>22</v>
      </c>
      <c r="C1398" s="15">
        <v>41639</v>
      </c>
      <c r="D1398" s="14" t="s">
        <v>1480</v>
      </c>
      <c r="E1398" s="14" t="s">
        <v>1465</v>
      </c>
      <c r="F1398" s="14" t="s">
        <v>1480</v>
      </c>
      <c r="G1398" s="28">
        <v>600824.56999999995</v>
      </c>
      <c r="H1398" s="28">
        <v>-103517.1</v>
      </c>
      <c r="I1398" s="28">
        <v>497307.47</v>
      </c>
      <c r="J1398" s="14" t="s">
        <v>24</v>
      </c>
    </row>
    <row r="1399" spans="1:10" hidden="1" outlineLevel="4" x14ac:dyDescent="0.25">
      <c r="A1399" s="41">
        <v>6096936</v>
      </c>
      <c r="B1399" s="14" t="s">
        <v>22</v>
      </c>
      <c r="C1399" s="15">
        <v>41639</v>
      </c>
      <c r="D1399" s="14" t="s">
        <v>1481</v>
      </c>
      <c r="E1399" s="14" t="s">
        <v>1465</v>
      </c>
      <c r="F1399" s="14" t="s">
        <v>1481</v>
      </c>
      <c r="G1399" s="28">
        <v>7001627.9400000004</v>
      </c>
      <c r="H1399" s="28">
        <v>-1206396.44</v>
      </c>
      <c r="I1399" s="28">
        <v>5795231.5</v>
      </c>
      <c r="J1399" s="14" t="s">
        <v>24</v>
      </c>
    </row>
    <row r="1400" spans="1:10" hidden="1" outlineLevel="4" x14ac:dyDescent="0.25">
      <c r="A1400" s="41">
        <v>6096938</v>
      </c>
      <c r="B1400" s="14" t="s">
        <v>22</v>
      </c>
      <c r="C1400" s="15">
        <v>41639</v>
      </c>
      <c r="D1400" s="14" t="s">
        <v>1482</v>
      </c>
      <c r="E1400" s="14" t="s">
        <v>1465</v>
      </c>
      <c r="F1400" s="14" t="s">
        <v>1482</v>
      </c>
      <c r="G1400" s="28">
        <v>172289.32</v>
      </c>
      <c r="H1400" s="28">
        <v>-29684.03</v>
      </c>
      <c r="I1400" s="28">
        <v>142605.29</v>
      </c>
      <c r="J1400" s="14" t="s">
        <v>24</v>
      </c>
    </row>
    <row r="1401" spans="1:10" hidden="1" outlineLevel="4" x14ac:dyDescent="0.25">
      <c r="A1401" s="41">
        <v>6096939</v>
      </c>
      <c r="B1401" s="14" t="s">
        <v>22</v>
      </c>
      <c r="C1401" s="15">
        <v>41639</v>
      </c>
      <c r="D1401" s="14" t="s">
        <v>1483</v>
      </c>
      <c r="E1401" s="14" t="s">
        <v>1465</v>
      </c>
      <c r="F1401" s="14" t="s">
        <v>1483</v>
      </c>
      <c r="G1401" s="28">
        <v>618109.25</v>
      </c>
      <c r="H1401" s="28">
        <v>-106476.85</v>
      </c>
      <c r="I1401" s="28">
        <v>511632.4</v>
      </c>
      <c r="J1401" s="14" t="s">
        <v>24</v>
      </c>
    </row>
    <row r="1402" spans="1:10" hidden="1" outlineLevel="4" x14ac:dyDescent="0.25">
      <c r="A1402" s="41">
        <v>6098023</v>
      </c>
      <c r="B1402" s="14" t="s">
        <v>22</v>
      </c>
      <c r="C1402" s="15">
        <v>41639</v>
      </c>
      <c r="D1402" s="14" t="s">
        <v>1484</v>
      </c>
      <c r="E1402" s="14" t="s">
        <v>1465</v>
      </c>
      <c r="F1402" s="14" t="s">
        <v>1484</v>
      </c>
      <c r="G1402" s="28">
        <v>3850.49</v>
      </c>
      <c r="H1402" s="28">
        <v>-663.41</v>
      </c>
      <c r="I1402" s="28">
        <v>3187.08</v>
      </c>
      <c r="J1402" s="14" t="s">
        <v>24</v>
      </c>
    </row>
    <row r="1403" spans="1:10" hidden="1" outlineLevel="4" x14ac:dyDescent="0.25">
      <c r="A1403" s="14">
        <v>6098042</v>
      </c>
      <c r="B1403" s="14" t="s">
        <v>22</v>
      </c>
      <c r="C1403" s="15">
        <v>41670</v>
      </c>
      <c r="D1403" s="14" t="s">
        <v>1485</v>
      </c>
      <c r="E1403" s="14" t="e">
        <f>VLOOKUP($A1403,[1]Sheet1!$A$2:$B$1358,2,FALSE)</f>
        <v>#N/A</v>
      </c>
      <c r="F1403" s="14" t="e">
        <f>VLOOKUP($A1403,[2]Sheet1!$A$2:$B$1358,2,FALSE)</f>
        <v>#N/A</v>
      </c>
      <c r="G1403" s="28">
        <v>0</v>
      </c>
      <c r="H1403" s="28">
        <v>0</v>
      </c>
      <c r="I1403" s="28">
        <v>0</v>
      </c>
      <c r="J1403" s="14" t="s">
        <v>24</v>
      </c>
    </row>
    <row r="1404" spans="1:10" hidden="1" outlineLevel="4" x14ac:dyDescent="0.25">
      <c r="A1404" s="41">
        <v>6098044</v>
      </c>
      <c r="B1404" s="14" t="s">
        <v>22</v>
      </c>
      <c r="C1404" s="15">
        <v>41670</v>
      </c>
      <c r="D1404" s="14" t="s">
        <v>1486</v>
      </c>
      <c r="E1404" s="14" t="s">
        <v>1481</v>
      </c>
      <c r="F1404" s="14" t="s">
        <v>1486</v>
      </c>
      <c r="G1404" s="28">
        <v>55796.07</v>
      </c>
      <c r="H1404" s="28">
        <v>-9528.57</v>
      </c>
      <c r="I1404" s="28">
        <v>46267.5</v>
      </c>
      <c r="J1404" s="14" t="s">
        <v>24</v>
      </c>
    </row>
    <row r="1405" spans="1:10" hidden="1" outlineLevel="4" x14ac:dyDescent="0.25">
      <c r="A1405" s="41">
        <v>6099199</v>
      </c>
      <c r="B1405" s="14" t="s">
        <v>22</v>
      </c>
      <c r="C1405" s="15">
        <v>41698</v>
      </c>
      <c r="D1405" s="14" t="s">
        <v>1487</v>
      </c>
      <c r="E1405" s="14" t="s">
        <v>1408</v>
      </c>
      <c r="F1405" s="14" t="s">
        <v>1487</v>
      </c>
      <c r="G1405" s="28">
        <v>55107.94</v>
      </c>
      <c r="H1405" s="28">
        <v>-9179.69</v>
      </c>
      <c r="I1405" s="28">
        <v>45928.25</v>
      </c>
      <c r="J1405" s="14" t="s">
        <v>24</v>
      </c>
    </row>
    <row r="1406" spans="1:10" hidden="1" outlineLevel="4" x14ac:dyDescent="0.25">
      <c r="A1406" s="41">
        <v>6101148</v>
      </c>
      <c r="B1406" s="14" t="s">
        <v>22</v>
      </c>
      <c r="C1406" s="15">
        <v>41759</v>
      </c>
      <c r="D1406" s="14" t="s">
        <v>1488</v>
      </c>
      <c r="E1406" s="14" t="s">
        <v>1489</v>
      </c>
      <c r="F1406" s="14" t="s">
        <v>1488</v>
      </c>
      <c r="G1406" s="28">
        <v>306300.13</v>
      </c>
      <c r="H1406" s="28">
        <v>-50986.77</v>
      </c>
      <c r="I1406" s="28">
        <v>255313.36</v>
      </c>
      <c r="J1406" s="14" t="s">
        <v>24</v>
      </c>
    </row>
    <row r="1407" spans="1:10" hidden="1" outlineLevel="4" x14ac:dyDescent="0.25">
      <c r="A1407" s="41">
        <v>6103322</v>
      </c>
      <c r="B1407" s="14" t="s">
        <v>22</v>
      </c>
      <c r="C1407" s="15">
        <v>41820</v>
      </c>
      <c r="D1407" s="14" t="s">
        <v>1483</v>
      </c>
      <c r="E1407" s="14" t="s">
        <v>1490</v>
      </c>
      <c r="F1407" s="14" t="s">
        <v>1483</v>
      </c>
      <c r="G1407" s="28">
        <v>139928.74</v>
      </c>
      <c r="H1407" s="28">
        <v>-22844.65</v>
      </c>
      <c r="I1407" s="28">
        <v>117084.09</v>
      </c>
      <c r="J1407" s="14" t="s">
        <v>24</v>
      </c>
    </row>
    <row r="1408" spans="1:10" hidden="1" outlineLevel="4" x14ac:dyDescent="0.25">
      <c r="A1408" s="41">
        <v>6104448</v>
      </c>
      <c r="B1408" s="14" t="s">
        <v>22</v>
      </c>
      <c r="C1408" s="15">
        <v>41851</v>
      </c>
      <c r="D1408" s="14" t="s">
        <v>1491</v>
      </c>
      <c r="E1408" s="14" t="s">
        <v>1490</v>
      </c>
      <c r="F1408" s="14" t="s">
        <v>1491</v>
      </c>
      <c r="G1408" s="28">
        <v>166818.47</v>
      </c>
      <c r="H1408" s="28">
        <v>-26326.81</v>
      </c>
      <c r="I1408" s="28">
        <v>140491.66</v>
      </c>
      <c r="J1408" s="14" t="s">
        <v>24</v>
      </c>
    </row>
    <row r="1409" spans="1:10" hidden="1" outlineLevel="4" x14ac:dyDescent="0.25">
      <c r="A1409" s="41">
        <v>6105492</v>
      </c>
      <c r="B1409" s="14" t="s">
        <v>22</v>
      </c>
      <c r="C1409" s="15">
        <v>41882</v>
      </c>
      <c r="D1409" s="14" t="s">
        <v>1492</v>
      </c>
      <c r="E1409" s="14" t="s">
        <v>1481</v>
      </c>
      <c r="F1409" s="14" t="s">
        <v>1492</v>
      </c>
      <c r="G1409" s="28">
        <v>4277.95</v>
      </c>
      <c r="H1409" s="28">
        <v>-685.15</v>
      </c>
      <c r="I1409" s="28">
        <v>3592.8</v>
      </c>
      <c r="J1409" s="14" t="s">
        <v>24</v>
      </c>
    </row>
    <row r="1410" spans="1:10" hidden="1" outlineLevel="4" x14ac:dyDescent="0.25">
      <c r="A1410" s="41">
        <v>6106392</v>
      </c>
      <c r="B1410" s="14" t="s">
        <v>22</v>
      </c>
      <c r="C1410" s="15">
        <v>41912</v>
      </c>
      <c r="D1410" s="14" t="s">
        <v>1493</v>
      </c>
      <c r="E1410" s="14" t="s">
        <v>1490</v>
      </c>
      <c r="F1410" s="14" t="s">
        <v>1493</v>
      </c>
      <c r="G1410" s="28">
        <v>343927.3</v>
      </c>
      <c r="H1410" s="28">
        <v>-53937.49</v>
      </c>
      <c r="I1410" s="28">
        <v>289989.81</v>
      </c>
      <c r="J1410" s="14" t="s">
        <v>24</v>
      </c>
    </row>
    <row r="1411" spans="1:10" hidden="1" outlineLevel="4" x14ac:dyDescent="0.25">
      <c r="A1411" s="41">
        <v>6106452</v>
      </c>
      <c r="B1411" s="14" t="s">
        <v>22</v>
      </c>
      <c r="C1411" s="15">
        <v>41912</v>
      </c>
      <c r="D1411" s="14" t="s">
        <v>1494</v>
      </c>
      <c r="E1411" s="14" t="s">
        <v>1490</v>
      </c>
      <c r="F1411" s="14" t="s">
        <v>1494</v>
      </c>
      <c r="G1411" s="28">
        <v>264633.53999999998</v>
      </c>
      <c r="H1411" s="28">
        <v>-41494.46</v>
      </c>
      <c r="I1411" s="28">
        <v>223139.08</v>
      </c>
      <c r="J1411" s="14" t="s">
        <v>24</v>
      </c>
    </row>
    <row r="1412" spans="1:10" hidden="1" outlineLevel="4" x14ac:dyDescent="0.25">
      <c r="A1412" s="41">
        <v>6106453</v>
      </c>
      <c r="B1412" s="14" t="s">
        <v>22</v>
      </c>
      <c r="C1412" s="15">
        <v>41912</v>
      </c>
      <c r="D1412" s="14" t="s">
        <v>1495</v>
      </c>
      <c r="E1412" s="14" t="s">
        <v>1490</v>
      </c>
      <c r="F1412" s="14" t="s">
        <v>1495</v>
      </c>
      <c r="G1412" s="28">
        <v>122165.14</v>
      </c>
      <c r="H1412" s="28">
        <v>-19360.330000000002</v>
      </c>
      <c r="I1412" s="28">
        <v>102804.81</v>
      </c>
      <c r="J1412" s="14" t="s">
        <v>24</v>
      </c>
    </row>
    <row r="1413" spans="1:10" hidden="1" outlineLevel="4" x14ac:dyDescent="0.25">
      <c r="A1413" s="41">
        <v>6106454</v>
      </c>
      <c r="B1413" s="14" t="s">
        <v>22</v>
      </c>
      <c r="C1413" s="15">
        <v>41912</v>
      </c>
      <c r="D1413" s="14" t="s">
        <v>1496</v>
      </c>
      <c r="E1413" s="14" t="s">
        <v>1490</v>
      </c>
      <c r="F1413" s="14" t="s">
        <v>1496</v>
      </c>
      <c r="G1413" s="28">
        <v>102136.67</v>
      </c>
      <c r="H1413" s="28">
        <v>-16212.57</v>
      </c>
      <c r="I1413" s="28">
        <v>85924.1</v>
      </c>
      <c r="J1413" s="14" t="s">
        <v>24</v>
      </c>
    </row>
    <row r="1414" spans="1:10" hidden="1" outlineLevel="4" x14ac:dyDescent="0.25">
      <c r="A1414" s="41">
        <v>6106455</v>
      </c>
      <c r="B1414" s="14" t="s">
        <v>22</v>
      </c>
      <c r="C1414" s="15">
        <v>41912</v>
      </c>
      <c r="D1414" s="14" t="s">
        <v>1497</v>
      </c>
      <c r="E1414" s="14" t="s">
        <v>1490</v>
      </c>
      <c r="F1414" s="14" t="s">
        <v>1497</v>
      </c>
      <c r="G1414" s="28">
        <v>31532.12</v>
      </c>
      <c r="H1414" s="28">
        <v>-4979.33</v>
      </c>
      <c r="I1414" s="28">
        <v>26552.79</v>
      </c>
      <c r="J1414" s="14" t="s">
        <v>24</v>
      </c>
    </row>
    <row r="1415" spans="1:10" hidden="1" outlineLevel="4" x14ac:dyDescent="0.25">
      <c r="A1415" s="41">
        <v>6108959</v>
      </c>
      <c r="B1415" s="14" t="s">
        <v>22</v>
      </c>
      <c r="C1415" s="15">
        <v>41943</v>
      </c>
      <c r="D1415" s="14" t="s">
        <v>1498</v>
      </c>
      <c r="E1415" s="14" t="s">
        <v>1490</v>
      </c>
      <c r="F1415" s="14" t="s">
        <v>1498</v>
      </c>
      <c r="G1415" s="28">
        <v>3750</v>
      </c>
      <c r="H1415" s="28">
        <v>-589.23</v>
      </c>
      <c r="I1415" s="28">
        <v>3160.77</v>
      </c>
      <c r="J1415" s="14" t="s">
        <v>24</v>
      </c>
    </row>
    <row r="1416" spans="1:10" hidden="1" outlineLevel="4" x14ac:dyDescent="0.25">
      <c r="A1416" s="41">
        <v>6109009</v>
      </c>
      <c r="B1416" s="14" t="s">
        <v>22</v>
      </c>
      <c r="C1416" s="15">
        <v>41973</v>
      </c>
      <c r="D1416" s="14" t="s">
        <v>1499</v>
      </c>
      <c r="E1416" s="14" t="s">
        <v>1490</v>
      </c>
      <c r="F1416" s="14" t="s">
        <v>1499</v>
      </c>
      <c r="G1416" s="28">
        <v>205541.58</v>
      </c>
      <c r="H1416" s="28">
        <v>-32005.51</v>
      </c>
      <c r="I1416" s="28">
        <v>173536.07</v>
      </c>
      <c r="J1416" s="14" t="s">
        <v>24</v>
      </c>
    </row>
    <row r="1417" spans="1:10" hidden="1" outlineLevel="4" x14ac:dyDescent="0.25">
      <c r="A1417" s="41">
        <v>6109036</v>
      </c>
      <c r="B1417" s="14" t="s">
        <v>22</v>
      </c>
      <c r="C1417" s="15">
        <v>41973</v>
      </c>
      <c r="D1417" s="14" t="s">
        <v>1500</v>
      </c>
      <c r="E1417" s="14" t="s">
        <v>1380</v>
      </c>
      <c r="F1417" s="14" t="s">
        <v>1500</v>
      </c>
      <c r="G1417" s="28">
        <v>42550.37</v>
      </c>
      <c r="H1417" s="28">
        <v>-6621.65</v>
      </c>
      <c r="I1417" s="28">
        <v>35928.720000000001</v>
      </c>
      <c r="J1417" s="14" t="s">
        <v>24</v>
      </c>
    </row>
    <row r="1418" spans="1:10" hidden="1" outlineLevel="4" x14ac:dyDescent="0.25">
      <c r="A1418" s="41">
        <v>6110353</v>
      </c>
      <c r="B1418" s="14" t="s">
        <v>22</v>
      </c>
      <c r="C1418" s="15">
        <v>42004</v>
      </c>
      <c r="D1418" s="14" t="s">
        <v>1501</v>
      </c>
      <c r="E1418" s="14" t="s">
        <v>1502</v>
      </c>
      <c r="F1418" s="14" t="s">
        <v>1501</v>
      </c>
      <c r="G1418" s="28">
        <v>530131.93000000005</v>
      </c>
      <c r="H1418" s="28">
        <v>-81635.839999999997</v>
      </c>
      <c r="I1418" s="28">
        <v>448496.09</v>
      </c>
      <c r="J1418" s="14" t="s">
        <v>24</v>
      </c>
    </row>
    <row r="1419" spans="1:10" hidden="1" outlineLevel="4" x14ac:dyDescent="0.25">
      <c r="A1419" s="41">
        <v>6110354</v>
      </c>
      <c r="B1419" s="14" t="s">
        <v>22</v>
      </c>
      <c r="C1419" s="15">
        <v>42004</v>
      </c>
      <c r="D1419" s="14" t="s">
        <v>1503</v>
      </c>
      <c r="E1419" s="14" t="s">
        <v>1502</v>
      </c>
      <c r="F1419" s="14" t="s">
        <v>1503</v>
      </c>
      <c r="G1419" s="28">
        <v>760712.04</v>
      </c>
      <c r="H1419" s="28">
        <v>-117139.7</v>
      </c>
      <c r="I1419" s="28">
        <v>643572.34</v>
      </c>
      <c r="J1419" s="14" t="s">
        <v>24</v>
      </c>
    </row>
    <row r="1420" spans="1:10" hidden="1" outlineLevel="4" x14ac:dyDescent="0.25">
      <c r="A1420" s="41">
        <v>6110355</v>
      </c>
      <c r="B1420" s="14" t="s">
        <v>22</v>
      </c>
      <c r="C1420" s="15">
        <v>42004</v>
      </c>
      <c r="D1420" s="14" t="s">
        <v>1504</v>
      </c>
      <c r="E1420" s="14" t="s">
        <v>1502</v>
      </c>
      <c r="F1420" s="14" t="s">
        <v>1504</v>
      </c>
      <c r="G1420" s="28">
        <v>282411.62</v>
      </c>
      <c r="H1420" s="28">
        <v>-43467.73</v>
      </c>
      <c r="I1420" s="28">
        <v>238943.89</v>
      </c>
      <c r="J1420" s="14" t="s">
        <v>24</v>
      </c>
    </row>
    <row r="1421" spans="1:10" hidden="1" outlineLevel="4" x14ac:dyDescent="0.25">
      <c r="A1421" s="41">
        <v>6110356</v>
      </c>
      <c r="B1421" s="14" t="s">
        <v>22</v>
      </c>
      <c r="C1421" s="15">
        <v>42004</v>
      </c>
      <c r="D1421" s="14" t="s">
        <v>1505</v>
      </c>
      <c r="E1421" s="14" t="s">
        <v>1502</v>
      </c>
      <c r="F1421" s="14" t="s">
        <v>1505</v>
      </c>
      <c r="G1421" s="28">
        <v>444491.3</v>
      </c>
      <c r="H1421" s="28">
        <v>-68448.149999999994</v>
      </c>
      <c r="I1421" s="28">
        <v>376043.15</v>
      </c>
      <c r="J1421" s="14" t="s">
        <v>24</v>
      </c>
    </row>
    <row r="1422" spans="1:10" hidden="1" outlineLevel="4" x14ac:dyDescent="0.25">
      <c r="A1422" s="41">
        <v>6110357</v>
      </c>
      <c r="B1422" s="14" t="s">
        <v>22</v>
      </c>
      <c r="C1422" s="15">
        <v>42004</v>
      </c>
      <c r="D1422" s="14" t="s">
        <v>1506</v>
      </c>
      <c r="E1422" s="14" t="s">
        <v>1502</v>
      </c>
      <c r="F1422" s="14" t="s">
        <v>1506</v>
      </c>
      <c r="G1422" s="28">
        <v>369842.01</v>
      </c>
      <c r="H1422" s="28">
        <v>-56938.48</v>
      </c>
      <c r="I1422" s="28">
        <v>312903.53000000003</v>
      </c>
      <c r="J1422" s="14" t="s">
        <v>24</v>
      </c>
    </row>
    <row r="1423" spans="1:10" hidden="1" outlineLevel="4" x14ac:dyDescent="0.25">
      <c r="A1423" s="41">
        <v>6110358</v>
      </c>
      <c r="B1423" s="14" t="s">
        <v>22</v>
      </c>
      <c r="C1423" s="15">
        <v>42004</v>
      </c>
      <c r="D1423" s="14" t="s">
        <v>1507</v>
      </c>
      <c r="E1423" s="14" t="s">
        <v>1502</v>
      </c>
      <c r="F1423" s="14" t="s">
        <v>1507</v>
      </c>
      <c r="G1423" s="28">
        <v>106403.27</v>
      </c>
      <c r="H1423" s="28">
        <v>-16193.88</v>
      </c>
      <c r="I1423" s="28">
        <v>90209.39</v>
      </c>
      <c r="J1423" s="14" t="s">
        <v>24</v>
      </c>
    </row>
    <row r="1424" spans="1:10" hidden="1" outlineLevel="4" x14ac:dyDescent="0.25">
      <c r="A1424" s="41">
        <v>6110359</v>
      </c>
      <c r="B1424" s="14" t="s">
        <v>22</v>
      </c>
      <c r="C1424" s="15">
        <v>42004</v>
      </c>
      <c r="D1424" s="14" t="s">
        <v>1508</v>
      </c>
      <c r="E1424" s="14" t="s">
        <v>1502</v>
      </c>
      <c r="F1424" s="14" t="s">
        <v>1508</v>
      </c>
      <c r="G1424" s="28">
        <v>91336.81</v>
      </c>
      <c r="H1424" s="28">
        <v>-14065.4</v>
      </c>
      <c r="I1424" s="28">
        <v>77271.41</v>
      </c>
      <c r="J1424" s="14" t="s">
        <v>24</v>
      </c>
    </row>
    <row r="1425" spans="1:10" hidden="1" outlineLevel="4" x14ac:dyDescent="0.25">
      <c r="A1425" s="41">
        <v>6110360</v>
      </c>
      <c r="B1425" s="14" t="s">
        <v>22</v>
      </c>
      <c r="C1425" s="15">
        <v>42004</v>
      </c>
      <c r="D1425" s="14" t="s">
        <v>1509</v>
      </c>
      <c r="E1425" s="14" t="s">
        <v>1502</v>
      </c>
      <c r="F1425" s="14" t="s">
        <v>1509</v>
      </c>
      <c r="G1425" s="28">
        <v>72030.929999999993</v>
      </c>
      <c r="H1425" s="28">
        <v>-11090.51</v>
      </c>
      <c r="I1425" s="28">
        <v>60940.42</v>
      </c>
      <c r="J1425" s="14" t="s">
        <v>24</v>
      </c>
    </row>
    <row r="1426" spans="1:10" hidden="1" outlineLevel="4" x14ac:dyDescent="0.25">
      <c r="A1426" s="41">
        <v>6110361</v>
      </c>
      <c r="B1426" s="14" t="s">
        <v>22</v>
      </c>
      <c r="C1426" s="15">
        <v>42004</v>
      </c>
      <c r="D1426" s="14" t="s">
        <v>1510</v>
      </c>
      <c r="E1426" s="14" t="s">
        <v>1502</v>
      </c>
      <c r="F1426" s="14" t="s">
        <v>1510</v>
      </c>
      <c r="G1426" s="28">
        <v>182417.97</v>
      </c>
      <c r="H1426" s="28">
        <v>-28091.38</v>
      </c>
      <c r="I1426" s="28">
        <v>154326.59</v>
      </c>
      <c r="J1426" s="14" t="s">
        <v>24</v>
      </c>
    </row>
    <row r="1427" spans="1:10" hidden="1" outlineLevel="4" x14ac:dyDescent="0.25">
      <c r="A1427" s="41">
        <v>6110363</v>
      </c>
      <c r="B1427" s="14" t="s">
        <v>22</v>
      </c>
      <c r="C1427" s="15">
        <v>42004</v>
      </c>
      <c r="D1427" s="14" t="s">
        <v>1511</v>
      </c>
      <c r="E1427" s="14" t="s">
        <v>1502</v>
      </c>
      <c r="F1427" s="14" t="s">
        <v>1511</v>
      </c>
      <c r="G1427" s="28">
        <v>691131.11</v>
      </c>
      <c r="H1427" s="28">
        <v>-106412.17</v>
      </c>
      <c r="I1427" s="28">
        <v>584718.93999999994</v>
      </c>
      <c r="J1427" s="14" t="s">
        <v>24</v>
      </c>
    </row>
    <row r="1428" spans="1:10" hidden="1" outlineLevel="4" x14ac:dyDescent="0.25">
      <c r="A1428" s="41">
        <v>6110364</v>
      </c>
      <c r="B1428" s="14" t="s">
        <v>22</v>
      </c>
      <c r="C1428" s="15">
        <v>42004</v>
      </c>
      <c r="D1428" s="14" t="s">
        <v>1512</v>
      </c>
      <c r="E1428" s="14" t="s">
        <v>1502</v>
      </c>
      <c r="F1428" s="14" t="s">
        <v>1512</v>
      </c>
      <c r="G1428" s="28">
        <v>462883.71</v>
      </c>
      <c r="H1428" s="28">
        <v>-71178.95</v>
      </c>
      <c r="I1428" s="28">
        <v>391704.76</v>
      </c>
      <c r="J1428" s="14" t="s">
        <v>24</v>
      </c>
    </row>
    <row r="1429" spans="1:10" hidden="1" outlineLevel="4" x14ac:dyDescent="0.25">
      <c r="A1429" s="41">
        <v>6110365</v>
      </c>
      <c r="B1429" s="14" t="s">
        <v>22</v>
      </c>
      <c r="C1429" s="15">
        <v>42004</v>
      </c>
      <c r="D1429" s="14" t="s">
        <v>1513</v>
      </c>
      <c r="E1429" s="14" t="s">
        <v>1502</v>
      </c>
      <c r="F1429" s="14" t="s">
        <v>1513</v>
      </c>
      <c r="G1429" s="28">
        <v>538587.31999999995</v>
      </c>
      <c r="H1429" s="28">
        <v>-82902.23</v>
      </c>
      <c r="I1429" s="28">
        <v>455685.09</v>
      </c>
      <c r="J1429" s="14" t="s">
        <v>24</v>
      </c>
    </row>
    <row r="1430" spans="1:10" hidden="1" outlineLevel="4" x14ac:dyDescent="0.25">
      <c r="A1430" s="41">
        <v>6110366</v>
      </c>
      <c r="B1430" s="14" t="s">
        <v>22</v>
      </c>
      <c r="C1430" s="15">
        <v>42004</v>
      </c>
      <c r="D1430" s="14" t="s">
        <v>1514</v>
      </c>
      <c r="E1430" s="14" t="s">
        <v>1502</v>
      </c>
      <c r="F1430" s="14" t="s">
        <v>1514</v>
      </c>
      <c r="G1430" s="28">
        <v>149928.07999999999</v>
      </c>
      <c r="H1430" s="28">
        <v>-23082.19</v>
      </c>
      <c r="I1430" s="28">
        <v>126845.89</v>
      </c>
      <c r="J1430" s="14" t="s">
        <v>24</v>
      </c>
    </row>
    <row r="1431" spans="1:10" hidden="1" outlineLevel="4" x14ac:dyDescent="0.25">
      <c r="A1431" s="41">
        <v>6110367</v>
      </c>
      <c r="B1431" s="14" t="s">
        <v>22</v>
      </c>
      <c r="C1431" s="15">
        <v>42004</v>
      </c>
      <c r="D1431" s="14" t="s">
        <v>1515</v>
      </c>
      <c r="E1431" s="14" t="s">
        <v>1502</v>
      </c>
      <c r="F1431" s="14" t="s">
        <v>1515</v>
      </c>
      <c r="G1431" s="28">
        <v>1398636.67</v>
      </c>
      <c r="H1431" s="28">
        <v>-215096.48</v>
      </c>
      <c r="I1431" s="28">
        <v>1183540.19</v>
      </c>
      <c r="J1431" s="14" t="s">
        <v>24</v>
      </c>
    </row>
    <row r="1432" spans="1:10" hidden="1" outlineLevel="4" x14ac:dyDescent="0.25">
      <c r="A1432" s="41">
        <v>6110368</v>
      </c>
      <c r="B1432" s="14" t="s">
        <v>22</v>
      </c>
      <c r="C1432" s="15">
        <v>42004</v>
      </c>
      <c r="D1432" s="14" t="s">
        <v>1516</v>
      </c>
      <c r="E1432" s="14" t="s">
        <v>1502</v>
      </c>
      <c r="F1432" s="14" t="s">
        <v>1516</v>
      </c>
      <c r="G1432" s="28">
        <v>624905.55000000005</v>
      </c>
      <c r="H1432" s="28">
        <v>-96205.82</v>
      </c>
      <c r="I1432" s="28">
        <v>528699.73</v>
      </c>
      <c r="J1432" s="14" t="s">
        <v>24</v>
      </c>
    </row>
    <row r="1433" spans="1:10" hidden="1" outlineLevel="4" x14ac:dyDescent="0.25">
      <c r="A1433" s="41">
        <v>6110369</v>
      </c>
      <c r="B1433" s="14" t="s">
        <v>22</v>
      </c>
      <c r="C1433" s="15">
        <v>42004</v>
      </c>
      <c r="D1433" s="14" t="s">
        <v>1517</v>
      </c>
      <c r="E1433" s="14" t="s">
        <v>1502</v>
      </c>
      <c r="F1433" s="14" t="s">
        <v>1517</v>
      </c>
      <c r="G1433" s="28">
        <v>1344281.35</v>
      </c>
      <c r="H1433" s="28">
        <v>-206307.48</v>
      </c>
      <c r="I1433" s="28">
        <v>1137973.8700000001</v>
      </c>
      <c r="J1433" s="14" t="s">
        <v>24</v>
      </c>
    </row>
    <row r="1434" spans="1:10" hidden="1" outlineLevel="4" x14ac:dyDescent="0.25">
      <c r="A1434" s="41">
        <v>6116607</v>
      </c>
      <c r="B1434" s="14" t="s">
        <v>22</v>
      </c>
      <c r="C1434" s="15">
        <v>42185</v>
      </c>
      <c r="D1434" s="14" t="s">
        <v>1518</v>
      </c>
      <c r="E1434" s="14" t="s">
        <v>32</v>
      </c>
      <c r="F1434" s="14" t="s">
        <v>1518</v>
      </c>
      <c r="G1434" s="28">
        <v>7782.48</v>
      </c>
      <c r="H1434" s="28">
        <v>-1128.4000000000001</v>
      </c>
      <c r="I1434" s="28">
        <v>6654.08</v>
      </c>
      <c r="J1434" s="14" t="s">
        <v>24</v>
      </c>
    </row>
    <row r="1435" spans="1:10" hidden="1" outlineLevel="4" x14ac:dyDescent="0.25">
      <c r="A1435" s="41">
        <v>6116608</v>
      </c>
      <c r="B1435" s="14" t="s">
        <v>22</v>
      </c>
      <c r="C1435" s="15">
        <v>42185</v>
      </c>
      <c r="D1435" s="14" t="s">
        <v>1519</v>
      </c>
      <c r="E1435" s="14" t="s">
        <v>32</v>
      </c>
      <c r="F1435" s="14" t="s">
        <v>1519</v>
      </c>
      <c r="G1435" s="28">
        <v>6191.93</v>
      </c>
      <c r="H1435" s="28">
        <v>-897.76</v>
      </c>
      <c r="I1435" s="28">
        <v>5294.17</v>
      </c>
      <c r="J1435" s="14" t="s">
        <v>24</v>
      </c>
    </row>
    <row r="1436" spans="1:10" hidden="1" outlineLevel="4" x14ac:dyDescent="0.25">
      <c r="A1436" s="41">
        <v>6116609</v>
      </c>
      <c r="B1436" s="14" t="s">
        <v>22</v>
      </c>
      <c r="C1436" s="15">
        <v>42185</v>
      </c>
      <c r="D1436" s="14" t="s">
        <v>1520</v>
      </c>
      <c r="E1436" s="14" t="s">
        <v>32</v>
      </c>
      <c r="F1436" s="14" t="s">
        <v>1520</v>
      </c>
      <c r="G1436" s="28">
        <v>9310.2900000000009</v>
      </c>
      <c r="H1436" s="28">
        <v>-1349.92</v>
      </c>
      <c r="I1436" s="28">
        <v>7960.37</v>
      </c>
      <c r="J1436" s="14" t="s">
        <v>24</v>
      </c>
    </row>
    <row r="1437" spans="1:10" hidden="1" outlineLevel="4" x14ac:dyDescent="0.25">
      <c r="A1437" s="41">
        <v>6116635</v>
      </c>
      <c r="B1437" s="14" t="s">
        <v>22</v>
      </c>
      <c r="C1437" s="15">
        <v>42185</v>
      </c>
      <c r="D1437" s="14" t="s">
        <v>1521</v>
      </c>
      <c r="E1437" s="14" t="s">
        <v>32</v>
      </c>
      <c r="F1437" s="14" t="s">
        <v>1521</v>
      </c>
      <c r="G1437" s="28">
        <v>6985.63</v>
      </c>
      <c r="H1437" s="28">
        <v>-1012.87</v>
      </c>
      <c r="I1437" s="28">
        <v>5972.76</v>
      </c>
      <c r="J1437" s="14" t="s">
        <v>24</v>
      </c>
    </row>
    <row r="1438" spans="1:10" hidden="1" outlineLevel="4" x14ac:dyDescent="0.25">
      <c r="A1438" s="41">
        <v>6116636</v>
      </c>
      <c r="B1438" s="14" t="s">
        <v>22</v>
      </c>
      <c r="C1438" s="15">
        <v>42185</v>
      </c>
      <c r="D1438" s="14" t="s">
        <v>1522</v>
      </c>
      <c r="E1438" s="14" t="s">
        <v>32</v>
      </c>
      <c r="F1438" s="14" t="s">
        <v>1522</v>
      </c>
      <c r="G1438" s="28">
        <v>16520.990000000002</v>
      </c>
      <c r="H1438" s="28">
        <v>-2392.4899999999998</v>
      </c>
      <c r="I1438" s="28">
        <v>14128.5</v>
      </c>
      <c r="J1438" s="14" t="s">
        <v>24</v>
      </c>
    </row>
    <row r="1439" spans="1:10" hidden="1" outlineLevel="4" x14ac:dyDescent="0.25">
      <c r="A1439" s="41">
        <v>6116637</v>
      </c>
      <c r="B1439" s="14" t="s">
        <v>22</v>
      </c>
      <c r="C1439" s="15">
        <v>42185</v>
      </c>
      <c r="D1439" s="14" t="s">
        <v>1523</v>
      </c>
      <c r="E1439" s="14" t="s">
        <v>32</v>
      </c>
      <c r="F1439" s="14" t="s">
        <v>1523</v>
      </c>
      <c r="G1439" s="28">
        <v>9612.42</v>
      </c>
      <c r="H1439" s="28">
        <v>-1393.73</v>
      </c>
      <c r="I1439" s="28">
        <v>8218.69</v>
      </c>
      <c r="J1439" s="14" t="s">
        <v>24</v>
      </c>
    </row>
    <row r="1440" spans="1:10" hidden="1" outlineLevel="4" x14ac:dyDescent="0.25">
      <c r="A1440" s="41">
        <v>6116640</v>
      </c>
      <c r="B1440" s="14" t="s">
        <v>22</v>
      </c>
      <c r="C1440" s="15">
        <v>42185</v>
      </c>
      <c r="D1440" s="14" t="s">
        <v>1524</v>
      </c>
      <c r="E1440" s="14" t="s">
        <v>32</v>
      </c>
      <c r="F1440" s="14" t="s">
        <v>1524</v>
      </c>
      <c r="G1440" s="28">
        <v>20005.23</v>
      </c>
      <c r="H1440" s="28">
        <v>-2897.05</v>
      </c>
      <c r="I1440" s="28">
        <v>17108.18</v>
      </c>
      <c r="J1440" s="14" t="s">
        <v>24</v>
      </c>
    </row>
    <row r="1441" spans="1:10" hidden="1" outlineLevel="4" x14ac:dyDescent="0.25">
      <c r="A1441" s="41">
        <v>6117581</v>
      </c>
      <c r="B1441" s="14" t="s">
        <v>22</v>
      </c>
      <c r="C1441" s="15">
        <v>42185</v>
      </c>
      <c r="D1441" s="14" t="s">
        <v>1525</v>
      </c>
      <c r="E1441" s="14" t="s">
        <v>32</v>
      </c>
      <c r="F1441" s="14" t="s">
        <v>1525</v>
      </c>
      <c r="G1441" s="28">
        <v>137528.43</v>
      </c>
      <c r="H1441" s="28">
        <v>-19957.61</v>
      </c>
      <c r="I1441" s="28">
        <v>117570.82</v>
      </c>
      <c r="J1441" s="14" t="s">
        <v>24</v>
      </c>
    </row>
    <row r="1442" spans="1:10" hidden="1" outlineLevel="4" x14ac:dyDescent="0.25">
      <c r="A1442" s="41">
        <v>6117612</v>
      </c>
      <c r="B1442" s="14" t="s">
        <v>22</v>
      </c>
      <c r="C1442" s="15">
        <v>42216</v>
      </c>
      <c r="D1442" s="14" t="s">
        <v>1526</v>
      </c>
      <c r="E1442" s="14" t="s">
        <v>32</v>
      </c>
      <c r="F1442" s="14" t="s">
        <v>1526</v>
      </c>
      <c r="G1442" s="28">
        <v>6378.06</v>
      </c>
      <c r="H1442" s="28">
        <v>-915.07</v>
      </c>
      <c r="I1442" s="28">
        <v>5462.99</v>
      </c>
      <c r="J1442" s="14" t="s">
        <v>24</v>
      </c>
    </row>
    <row r="1443" spans="1:10" hidden="1" outlineLevel="4" x14ac:dyDescent="0.25">
      <c r="A1443" s="41">
        <v>6117622</v>
      </c>
      <c r="B1443" s="14" t="s">
        <v>22</v>
      </c>
      <c r="C1443" s="15">
        <v>42216</v>
      </c>
      <c r="D1443" s="14" t="s">
        <v>1527</v>
      </c>
      <c r="E1443" s="14" t="s">
        <v>32</v>
      </c>
      <c r="F1443" s="14" t="s">
        <v>1527</v>
      </c>
      <c r="G1443" s="28">
        <v>6984.59</v>
      </c>
      <c r="H1443" s="28">
        <v>-1002.1</v>
      </c>
      <c r="I1443" s="28">
        <v>5982.49</v>
      </c>
      <c r="J1443" s="14" t="s">
        <v>24</v>
      </c>
    </row>
    <row r="1444" spans="1:10" hidden="1" outlineLevel="4" x14ac:dyDescent="0.25">
      <c r="A1444" s="14">
        <v>6122158</v>
      </c>
      <c r="B1444" s="14" t="s">
        <v>22</v>
      </c>
      <c r="C1444" s="15">
        <v>42369</v>
      </c>
      <c r="D1444" s="14" t="s">
        <v>1381</v>
      </c>
      <c r="E1444" s="14" t="e">
        <f>VLOOKUP($A1444,[1]Sheet1!$A$2:$B$1358,2,FALSE)</f>
        <v>#N/A</v>
      </c>
      <c r="F1444" s="14" t="e">
        <f>VLOOKUP($A1444,[2]Sheet1!$A$2:$B$1358,2,FALSE)</f>
        <v>#N/A</v>
      </c>
      <c r="G1444" s="28">
        <v>0</v>
      </c>
      <c r="H1444" s="28">
        <v>0</v>
      </c>
      <c r="I1444" s="28">
        <v>0</v>
      </c>
      <c r="J1444" s="14" t="s">
        <v>24</v>
      </c>
    </row>
    <row r="1445" spans="1:10" hidden="1" outlineLevel="4" x14ac:dyDescent="0.25">
      <c r="A1445" s="41">
        <v>6122213</v>
      </c>
      <c r="B1445" s="14" t="s">
        <v>22</v>
      </c>
      <c r="C1445" s="15">
        <v>42369</v>
      </c>
      <c r="D1445" s="14" t="s">
        <v>1528</v>
      </c>
      <c r="E1445" s="14" t="s">
        <v>1528</v>
      </c>
      <c r="F1445" s="14" t="s">
        <v>1528</v>
      </c>
      <c r="G1445" s="28">
        <v>6178.42</v>
      </c>
      <c r="H1445" s="28">
        <v>-839.41</v>
      </c>
      <c r="I1445" s="28">
        <v>5339.01</v>
      </c>
      <c r="J1445" s="14" t="s">
        <v>24</v>
      </c>
    </row>
    <row r="1446" spans="1:10" hidden="1" outlineLevel="4" x14ac:dyDescent="0.25">
      <c r="A1446" s="41">
        <v>6122217</v>
      </c>
      <c r="B1446" s="14" t="s">
        <v>22</v>
      </c>
      <c r="C1446" s="15">
        <v>42369</v>
      </c>
      <c r="D1446" s="14" t="s">
        <v>1529</v>
      </c>
      <c r="E1446" s="14" t="s">
        <v>1530</v>
      </c>
      <c r="F1446" s="14" t="s">
        <v>1529</v>
      </c>
      <c r="G1446" s="28">
        <v>90616.37</v>
      </c>
      <c r="H1446" s="28">
        <v>-12312.51</v>
      </c>
      <c r="I1446" s="28">
        <v>78303.86</v>
      </c>
      <c r="J1446" s="14" t="s">
        <v>24</v>
      </c>
    </row>
    <row r="1447" spans="1:10" hidden="1" outlineLevel="4" x14ac:dyDescent="0.25">
      <c r="A1447" s="41">
        <v>6122218</v>
      </c>
      <c r="B1447" s="14" t="s">
        <v>22</v>
      </c>
      <c r="C1447" s="15">
        <v>42369</v>
      </c>
      <c r="D1447" s="14" t="s">
        <v>1531</v>
      </c>
      <c r="E1447" s="14" t="s">
        <v>1532</v>
      </c>
      <c r="F1447" s="14" t="s">
        <v>1531</v>
      </c>
      <c r="G1447" s="28">
        <v>5293.45</v>
      </c>
      <c r="H1447" s="28">
        <v>-719.33</v>
      </c>
      <c r="I1447" s="28">
        <v>4574.12</v>
      </c>
      <c r="J1447" s="14" t="s">
        <v>24</v>
      </c>
    </row>
    <row r="1448" spans="1:10" hidden="1" outlineLevel="4" x14ac:dyDescent="0.25">
      <c r="A1448" s="41">
        <v>6122219</v>
      </c>
      <c r="B1448" s="14" t="s">
        <v>22</v>
      </c>
      <c r="C1448" s="15">
        <v>42369</v>
      </c>
      <c r="D1448" s="14" t="s">
        <v>1533</v>
      </c>
      <c r="E1448" s="14" t="s">
        <v>1534</v>
      </c>
      <c r="F1448" s="14" t="s">
        <v>1533</v>
      </c>
      <c r="G1448" s="28">
        <v>9493.4500000000007</v>
      </c>
      <c r="H1448" s="28">
        <v>-1289.95</v>
      </c>
      <c r="I1448" s="28">
        <v>8203.5</v>
      </c>
      <c r="J1448" s="14" t="s">
        <v>24</v>
      </c>
    </row>
    <row r="1449" spans="1:10" hidden="1" outlineLevel="4" x14ac:dyDescent="0.25">
      <c r="A1449" s="41">
        <v>6122220</v>
      </c>
      <c r="B1449" s="14" t="s">
        <v>22</v>
      </c>
      <c r="C1449" s="15">
        <v>42369</v>
      </c>
      <c r="D1449" s="14" t="s">
        <v>1535</v>
      </c>
      <c r="E1449" s="14" t="s">
        <v>1536</v>
      </c>
      <c r="F1449" s="14" t="s">
        <v>1535</v>
      </c>
      <c r="G1449" s="28">
        <v>167986.11</v>
      </c>
      <c r="H1449" s="28">
        <v>-22825.18</v>
      </c>
      <c r="I1449" s="28">
        <v>145160.93</v>
      </c>
      <c r="J1449" s="14" t="s">
        <v>24</v>
      </c>
    </row>
    <row r="1450" spans="1:10" hidden="1" outlineLevel="4" x14ac:dyDescent="0.25">
      <c r="A1450" s="41">
        <v>6122221</v>
      </c>
      <c r="B1450" s="14" t="s">
        <v>22</v>
      </c>
      <c r="C1450" s="15">
        <v>42369</v>
      </c>
      <c r="D1450" s="14" t="s">
        <v>1537</v>
      </c>
      <c r="E1450" s="14" t="s">
        <v>1538</v>
      </c>
      <c r="F1450" s="14" t="s">
        <v>1537</v>
      </c>
      <c r="G1450" s="28">
        <v>98059.34</v>
      </c>
      <c r="H1450" s="28">
        <v>-13323.85</v>
      </c>
      <c r="I1450" s="28">
        <v>84735.49</v>
      </c>
      <c r="J1450" s="14" t="s">
        <v>24</v>
      </c>
    </row>
    <row r="1451" spans="1:10" hidden="1" outlineLevel="4" x14ac:dyDescent="0.25">
      <c r="A1451" s="41">
        <v>6122222</v>
      </c>
      <c r="B1451" s="14" t="s">
        <v>22</v>
      </c>
      <c r="C1451" s="15">
        <v>42369</v>
      </c>
      <c r="D1451" s="14" t="s">
        <v>1539</v>
      </c>
      <c r="E1451" s="14" t="s">
        <v>1540</v>
      </c>
      <c r="F1451" s="14" t="s">
        <v>1539</v>
      </c>
      <c r="G1451" s="28">
        <v>37489.589999999997</v>
      </c>
      <c r="H1451" s="28">
        <v>-5093.88</v>
      </c>
      <c r="I1451" s="28">
        <v>32395.71</v>
      </c>
      <c r="J1451" s="14" t="s">
        <v>24</v>
      </c>
    </row>
    <row r="1452" spans="1:10" hidden="1" outlineLevel="4" x14ac:dyDescent="0.25">
      <c r="A1452" s="41">
        <v>6123708</v>
      </c>
      <c r="B1452" s="14" t="s">
        <v>22</v>
      </c>
      <c r="C1452" s="15">
        <v>42369</v>
      </c>
      <c r="D1452" s="14" t="s">
        <v>1541</v>
      </c>
      <c r="E1452" s="14" t="s">
        <v>32</v>
      </c>
      <c r="F1452" s="14" t="s">
        <v>1541</v>
      </c>
      <c r="G1452" s="28">
        <v>26854.85</v>
      </c>
      <c r="H1452" s="28">
        <v>-3649.05</v>
      </c>
      <c r="I1452" s="28">
        <v>23205.8</v>
      </c>
      <c r="J1452" s="14" t="s">
        <v>24</v>
      </c>
    </row>
    <row r="1453" spans="1:10" hidden="1" outlineLevel="4" x14ac:dyDescent="0.25">
      <c r="A1453" s="41">
        <v>6123713</v>
      </c>
      <c r="B1453" s="14" t="s">
        <v>22</v>
      </c>
      <c r="C1453" s="15">
        <v>42369</v>
      </c>
      <c r="D1453" s="14" t="s">
        <v>1542</v>
      </c>
      <c r="E1453" s="14" t="s">
        <v>32</v>
      </c>
      <c r="F1453" s="14" t="s">
        <v>1542</v>
      </c>
      <c r="G1453" s="28">
        <v>18333.23</v>
      </c>
      <c r="H1453" s="28">
        <v>-2399.2399999999998</v>
      </c>
      <c r="I1453" s="28">
        <v>15933.99</v>
      </c>
      <c r="J1453" s="14" t="s">
        <v>24</v>
      </c>
    </row>
    <row r="1454" spans="1:10" hidden="1" outlineLevel="4" x14ac:dyDescent="0.25">
      <c r="A1454" s="41">
        <v>6123714</v>
      </c>
      <c r="B1454" s="14" t="s">
        <v>22</v>
      </c>
      <c r="C1454" s="15">
        <v>42369</v>
      </c>
      <c r="D1454" s="14" t="s">
        <v>1543</v>
      </c>
      <c r="E1454" s="14" t="s">
        <v>32</v>
      </c>
      <c r="F1454" s="14" t="s">
        <v>1543</v>
      </c>
      <c r="G1454" s="28">
        <v>17572.93</v>
      </c>
      <c r="H1454" s="28">
        <v>-2387.7800000000002</v>
      </c>
      <c r="I1454" s="28">
        <v>15185.15</v>
      </c>
      <c r="J1454" s="14" t="s">
        <v>24</v>
      </c>
    </row>
    <row r="1455" spans="1:10" hidden="1" outlineLevel="4" x14ac:dyDescent="0.25">
      <c r="A1455" s="41">
        <v>6123715</v>
      </c>
      <c r="B1455" s="14" t="s">
        <v>22</v>
      </c>
      <c r="C1455" s="15">
        <v>42369</v>
      </c>
      <c r="D1455" s="14" t="s">
        <v>1544</v>
      </c>
      <c r="E1455" s="14" t="s">
        <v>32</v>
      </c>
      <c r="F1455" s="14" t="s">
        <v>1544</v>
      </c>
      <c r="G1455" s="28">
        <v>179816.84</v>
      </c>
      <c r="H1455" s="28">
        <v>-21949.49</v>
      </c>
      <c r="I1455" s="28">
        <v>157867.35</v>
      </c>
      <c r="J1455" s="14" t="s">
        <v>24</v>
      </c>
    </row>
    <row r="1456" spans="1:10" hidden="1" outlineLevel="4" x14ac:dyDescent="0.25">
      <c r="A1456" s="41">
        <v>6124836</v>
      </c>
      <c r="B1456" s="14" t="s">
        <v>22</v>
      </c>
      <c r="C1456" s="15">
        <v>42369</v>
      </c>
      <c r="D1456" s="14" t="s">
        <v>1545</v>
      </c>
      <c r="E1456" s="14" t="s">
        <v>1546</v>
      </c>
      <c r="F1456" s="14" t="s">
        <v>1545</v>
      </c>
      <c r="G1456" s="28">
        <v>-32435.55</v>
      </c>
      <c r="H1456" s="28">
        <v>2896.55</v>
      </c>
      <c r="I1456" s="28">
        <v>-29539</v>
      </c>
      <c r="J1456" s="14" t="s">
        <v>24</v>
      </c>
    </row>
    <row r="1457" spans="1:10" hidden="1" outlineLevel="4" x14ac:dyDescent="0.25">
      <c r="A1457" s="41">
        <v>6124837</v>
      </c>
      <c r="B1457" s="14" t="s">
        <v>22</v>
      </c>
      <c r="C1457" s="15">
        <v>42369</v>
      </c>
      <c r="D1457" s="14" t="s">
        <v>1547</v>
      </c>
      <c r="E1457" s="14" t="s">
        <v>1548</v>
      </c>
      <c r="F1457" s="14" t="s">
        <v>1547</v>
      </c>
      <c r="G1457" s="28">
        <v>241937.37</v>
      </c>
      <c r="H1457" s="28">
        <v>-32874.050000000003</v>
      </c>
      <c r="I1457" s="28">
        <v>209063.32</v>
      </c>
      <c r="J1457" s="14" t="s">
        <v>24</v>
      </c>
    </row>
    <row r="1458" spans="1:10" hidden="1" outlineLevel="4" x14ac:dyDescent="0.25">
      <c r="A1458" s="41">
        <v>6124847</v>
      </c>
      <c r="B1458" s="14" t="s">
        <v>22</v>
      </c>
      <c r="C1458" s="15">
        <v>42369</v>
      </c>
      <c r="D1458" s="14" t="s">
        <v>1549</v>
      </c>
      <c r="E1458" s="14" t="s">
        <v>1550</v>
      </c>
      <c r="F1458" s="14" t="s">
        <v>1549</v>
      </c>
      <c r="G1458" s="28">
        <v>117299.6</v>
      </c>
      <c r="H1458" s="28">
        <v>-15939.15</v>
      </c>
      <c r="I1458" s="28">
        <v>101360.45</v>
      </c>
      <c r="J1458" s="14" t="s">
        <v>24</v>
      </c>
    </row>
    <row r="1459" spans="1:10" hidden="1" outlineLevel="4" x14ac:dyDescent="0.25">
      <c r="A1459" s="41">
        <v>6124850</v>
      </c>
      <c r="B1459" s="14" t="s">
        <v>22</v>
      </c>
      <c r="C1459" s="15">
        <v>42369</v>
      </c>
      <c r="D1459" s="14" t="s">
        <v>1551</v>
      </c>
      <c r="E1459" s="14" t="s">
        <v>1552</v>
      </c>
      <c r="F1459" s="14" t="s">
        <v>1551</v>
      </c>
      <c r="G1459" s="28">
        <v>285255.01</v>
      </c>
      <c r="H1459" s="28">
        <v>-38712.49</v>
      </c>
      <c r="I1459" s="28">
        <v>246542.52</v>
      </c>
      <c r="J1459" s="14" t="s">
        <v>24</v>
      </c>
    </row>
    <row r="1460" spans="1:10" hidden="1" outlineLevel="4" x14ac:dyDescent="0.25">
      <c r="A1460" s="41">
        <v>6124851</v>
      </c>
      <c r="B1460" s="14" t="s">
        <v>22</v>
      </c>
      <c r="C1460" s="15">
        <v>42369</v>
      </c>
      <c r="D1460" s="14" t="s">
        <v>1553</v>
      </c>
      <c r="E1460" s="14" t="s">
        <v>1552</v>
      </c>
      <c r="F1460" s="14" t="s">
        <v>1553</v>
      </c>
      <c r="G1460" s="28">
        <v>92492.58</v>
      </c>
      <c r="H1460" s="28">
        <v>-12552.53</v>
      </c>
      <c r="I1460" s="28">
        <v>79940.05</v>
      </c>
      <c r="J1460" s="14" t="s">
        <v>24</v>
      </c>
    </row>
    <row r="1461" spans="1:10" hidden="1" outlineLevel="4" x14ac:dyDescent="0.25">
      <c r="A1461" s="41">
        <v>6124852</v>
      </c>
      <c r="B1461" s="14" t="s">
        <v>22</v>
      </c>
      <c r="C1461" s="15">
        <v>42369</v>
      </c>
      <c r="D1461" s="14" t="s">
        <v>1554</v>
      </c>
      <c r="E1461" s="14" t="s">
        <v>1552</v>
      </c>
      <c r="F1461" s="14" t="s">
        <v>1554</v>
      </c>
      <c r="G1461" s="28">
        <v>161293.04</v>
      </c>
      <c r="H1461" s="28">
        <v>-21889.42</v>
      </c>
      <c r="I1461" s="28">
        <v>139403.62</v>
      </c>
      <c r="J1461" s="14" t="s">
        <v>24</v>
      </c>
    </row>
    <row r="1462" spans="1:10" hidden="1" outlineLevel="4" x14ac:dyDescent="0.25">
      <c r="A1462" s="41">
        <v>6124853</v>
      </c>
      <c r="B1462" s="14" t="s">
        <v>22</v>
      </c>
      <c r="C1462" s="15">
        <v>42369</v>
      </c>
      <c r="D1462" s="14" t="s">
        <v>1555</v>
      </c>
      <c r="E1462" s="14" t="s">
        <v>1552</v>
      </c>
      <c r="F1462" s="14" t="s">
        <v>1555</v>
      </c>
      <c r="G1462" s="28">
        <v>3947.15</v>
      </c>
      <c r="H1462" s="28">
        <v>-536.39</v>
      </c>
      <c r="I1462" s="28">
        <v>3410.76</v>
      </c>
      <c r="J1462" s="14" t="s">
        <v>24</v>
      </c>
    </row>
    <row r="1463" spans="1:10" hidden="1" outlineLevel="4" x14ac:dyDescent="0.25">
      <c r="A1463" s="41">
        <v>6124854</v>
      </c>
      <c r="B1463" s="14" t="s">
        <v>22</v>
      </c>
      <c r="C1463" s="15">
        <v>42369</v>
      </c>
      <c r="D1463" s="14" t="s">
        <v>1556</v>
      </c>
      <c r="E1463" s="14" t="s">
        <v>1552</v>
      </c>
      <c r="F1463" s="14" t="s">
        <v>1556</v>
      </c>
      <c r="G1463" s="28">
        <v>8113.53</v>
      </c>
      <c r="H1463" s="28">
        <v>-1102.31</v>
      </c>
      <c r="I1463" s="28">
        <v>7011.22</v>
      </c>
      <c r="J1463" s="14" t="s">
        <v>24</v>
      </c>
    </row>
    <row r="1464" spans="1:10" hidden="1" outlineLevel="4" x14ac:dyDescent="0.25">
      <c r="A1464" s="41">
        <v>6124855</v>
      </c>
      <c r="B1464" s="14" t="s">
        <v>22</v>
      </c>
      <c r="C1464" s="15">
        <v>42369</v>
      </c>
      <c r="D1464" s="14" t="s">
        <v>1557</v>
      </c>
      <c r="E1464" s="14" t="s">
        <v>1552</v>
      </c>
      <c r="F1464" s="14" t="s">
        <v>1557</v>
      </c>
      <c r="G1464" s="28">
        <v>2441.89</v>
      </c>
      <c r="H1464" s="28">
        <v>-331.82</v>
      </c>
      <c r="I1464" s="28">
        <v>2110.0700000000002</v>
      </c>
      <c r="J1464" s="14" t="s">
        <v>24</v>
      </c>
    </row>
    <row r="1465" spans="1:10" hidden="1" outlineLevel="4" x14ac:dyDescent="0.25">
      <c r="A1465" s="41">
        <v>6124856</v>
      </c>
      <c r="B1465" s="14" t="s">
        <v>22</v>
      </c>
      <c r="C1465" s="15">
        <v>42369</v>
      </c>
      <c r="D1465" s="14" t="s">
        <v>1558</v>
      </c>
      <c r="E1465" s="14" t="s">
        <v>1552</v>
      </c>
      <c r="F1465" s="14" t="s">
        <v>1558</v>
      </c>
      <c r="G1465" s="28">
        <v>2468.5300000000002</v>
      </c>
      <c r="H1465" s="28">
        <v>-335.45</v>
      </c>
      <c r="I1465" s="28">
        <v>2133.08</v>
      </c>
      <c r="J1465" s="14" t="s">
        <v>24</v>
      </c>
    </row>
    <row r="1466" spans="1:10" hidden="1" outlineLevel="4" x14ac:dyDescent="0.25">
      <c r="A1466" s="41">
        <v>6124858</v>
      </c>
      <c r="B1466" s="14" t="s">
        <v>22</v>
      </c>
      <c r="C1466" s="15">
        <v>42369</v>
      </c>
      <c r="D1466" s="14" t="s">
        <v>1559</v>
      </c>
      <c r="E1466" s="14" t="s">
        <v>1560</v>
      </c>
      <c r="F1466" s="14" t="s">
        <v>1559</v>
      </c>
      <c r="G1466" s="28">
        <v>390158.63</v>
      </c>
      <c r="H1466" s="28">
        <v>-53017.4</v>
      </c>
      <c r="I1466" s="28">
        <v>337141.23</v>
      </c>
      <c r="J1466" s="14" t="s">
        <v>24</v>
      </c>
    </row>
    <row r="1467" spans="1:10" hidden="1" outlineLevel="3" x14ac:dyDescent="0.25">
      <c r="A1467" s="42" t="s">
        <v>75</v>
      </c>
      <c r="B1467" s="16" t="s">
        <v>32</v>
      </c>
      <c r="C1467" s="17"/>
      <c r="D1467" s="16" t="s">
        <v>32</v>
      </c>
      <c r="E1467" s="16"/>
      <c r="F1467" s="16"/>
      <c r="G1467" s="27">
        <v>53236625.259999998</v>
      </c>
      <c r="H1467" s="27">
        <v>-15663302.949999999</v>
      </c>
      <c r="I1467" s="27">
        <v>37573322.310000002</v>
      </c>
      <c r="J1467" s="16" t="s">
        <v>24</v>
      </c>
    </row>
    <row r="1468" spans="1:10" hidden="1" outlineLevel="2" x14ac:dyDescent="0.25">
      <c r="A1468" s="42" t="s">
        <v>76</v>
      </c>
      <c r="B1468" s="16" t="s">
        <v>32</v>
      </c>
      <c r="C1468" s="17"/>
      <c r="D1468" s="16" t="s">
        <v>32</v>
      </c>
      <c r="E1468" s="16"/>
      <c r="F1468" s="16"/>
      <c r="G1468" s="27">
        <v>53236625.259999998</v>
      </c>
      <c r="H1468" s="27">
        <v>-15663302.949999999</v>
      </c>
      <c r="I1468" s="27">
        <v>37573322.310000002</v>
      </c>
      <c r="J1468" s="16" t="s">
        <v>24</v>
      </c>
    </row>
    <row r="1469" spans="1:10" hidden="1" outlineLevel="1" x14ac:dyDescent="0.25">
      <c r="A1469" s="42" t="s">
        <v>77</v>
      </c>
      <c r="B1469" s="16" t="s">
        <v>32</v>
      </c>
      <c r="C1469" s="17"/>
      <c r="D1469" s="16" t="s">
        <v>32</v>
      </c>
      <c r="E1469" s="16"/>
      <c r="F1469" s="16"/>
      <c r="G1469" s="27">
        <v>53236625.259999998</v>
      </c>
      <c r="H1469" s="27">
        <v>-15663302.949999999</v>
      </c>
      <c r="I1469" s="27">
        <v>37573322.310000002</v>
      </c>
      <c r="J1469" s="16" t="s">
        <v>24</v>
      </c>
    </row>
    <row r="1470" spans="1:10" hidden="1" x14ac:dyDescent="0.25">
      <c r="A1470" s="43" t="s">
        <v>32</v>
      </c>
      <c r="B1470" s="18" t="s">
        <v>32</v>
      </c>
      <c r="C1470" s="19"/>
      <c r="D1470" s="18" t="s">
        <v>32</v>
      </c>
      <c r="E1470" s="18"/>
      <c r="F1470" s="18"/>
      <c r="G1470" s="26">
        <v>53236625.259999998</v>
      </c>
      <c r="H1470" s="26">
        <v>-15663302.949999999</v>
      </c>
      <c r="I1470" s="26">
        <v>37573322.310000002</v>
      </c>
      <c r="J1470" s="18" t="s">
        <v>24</v>
      </c>
    </row>
    <row r="1472" spans="1:10" ht="15" x14ac:dyDescent="0.25">
      <c r="A1472" s="41">
        <v>6213604</v>
      </c>
      <c r="G1472" s="58">
        <v>46079.38</v>
      </c>
      <c r="H1472" s="59">
        <v>-1244.3524603851999</v>
      </c>
      <c r="I1472" s="57">
        <f>G1472-H1472</f>
        <v>47323.732460385196</v>
      </c>
    </row>
    <row r="1473" spans="1:9" ht="15" x14ac:dyDescent="0.25">
      <c r="A1473" s="41">
        <v>6180599</v>
      </c>
      <c r="G1473" s="58">
        <v>15179.75</v>
      </c>
      <c r="H1473" s="59">
        <v>-1024.8054151624999</v>
      </c>
      <c r="I1473" s="57">
        <f>G1473-H1473</f>
        <v>16204.5554151625</v>
      </c>
    </row>
    <row r="1475" spans="1:9" ht="15" x14ac:dyDescent="0.25">
      <c r="G1475" s="58">
        <f>SUBTOTAL(9,G60:G1473)</f>
        <v>376992.08000000007</v>
      </c>
      <c r="H1475" s="58">
        <f>SUBTOTAL(9,H60:H1473)</f>
        <v>-146518.12787554771</v>
      </c>
      <c r="I1475" s="58">
        <f>SUBTOTAL(9,I60:I1473)</f>
        <v>235012.26787554767</v>
      </c>
    </row>
    <row r="1476" spans="1:9" x14ac:dyDescent="0.25">
      <c r="H1476" s="44"/>
    </row>
    <row r="1477" spans="1:9" x14ac:dyDescent="0.25">
      <c r="A1477" s="47">
        <v>1000240</v>
      </c>
      <c r="B1477" s="14" t="s">
        <v>1561</v>
      </c>
      <c r="D1477" s="14" t="str">
        <f>CONCATENATE(A1477,B1477,A1478,B1478,A1479,B1479,A1480,B1480,A1481,B1481,A1482,B1482,A1483,B1483,A1484,B1484,A1485,B1485,A1486,B1486,A1487,B1487,A1488,B1488,A1489,B1489,A1490,B1490,A1491,B1491,A1492,B1492,A1493,B1493,A1494,B1494,A1495,B1495,A1496,B1496,A1497,B1497,A1498,B1498,A1499,B1499,A1500,B1500,A1501,B1501,A1502,B1502,A1503,B1503,A1504,B1504,A1505,B1505,A1506,B1506,A1507,B1507,A1508,B1508,A1509,B1509,A1510,B1510,A1511,B1511,A1512,B1512,A1513,B1513,A1514,B1514,A1515,B1515,A1516,B1516,A1517,B1517,A1518,B1518,A1519,B1519,A1520,B1520,A1521,B1521,A1522,B1522,A1523,B1523,A1524,B1524,A1525,B1525,A1526,B1526,A1527,B1527,A1528,B1528,A1529,B1529,A1530,B1530,A1531,B1531,A1532,B1532,A1533,B1533,A1534,B1534,A1535,B1535,A1536,B1536,A1537,B1537,A1538,B1538,A1539,B1539,A1540,B1540,A1541,B1541,A1542,B1542,A1543,B1543,A1544,B1544,A1545,B1545)</f>
        <v>1000240,1001084,1001092,1001186,1001326,1001391,1001477,1001502,1001568,1001653,1001657,1001658,1001661,1001671,1001676,1001738,1001758,1001848,1001881,1001891,1002015,1002039,1002120,1002124,1002140,1002225,1002230,1002392,1002493,1002499,1002734,1002743,1003219,1003338,1003339,1003491,1003496,1003502,1003626,1003629,1003633,1003780,1004234,1004495,1004499,1004502,1004985,1005210,1005439,1005440,1005441,1005699,1005700,1006056,1006057,1006311,1006312,1006439,1006539,1006545,1006548,1007071,1015399,1015420,1024488,1024567,1026033,6213604,6180599,</v>
      </c>
    </row>
    <row r="1478" spans="1:9" x14ac:dyDescent="0.25">
      <c r="A1478" s="47">
        <v>1001084</v>
      </c>
      <c r="B1478" s="14" t="s">
        <v>1561</v>
      </c>
    </row>
    <row r="1479" spans="1:9" x14ac:dyDescent="0.25">
      <c r="A1479" s="47">
        <v>1001092</v>
      </c>
      <c r="B1479" s="14" t="s">
        <v>1561</v>
      </c>
    </row>
    <row r="1480" spans="1:9" x14ac:dyDescent="0.25">
      <c r="A1480" s="47">
        <v>1001186</v>
      </c>
      <c r="B1480" s="14" t="s">
        <v>1561</v>
      </c>
    </row>
    <row r="1481" spans="1:9" x14ac:dyDescent="0.25">
      <c r="A1481" s="47">
        <v>1001326</v>
      </c>
      <c r="B1481" s="14" t="s">
        <v>1561</v>
      </c>
    </row>
    <row r="1482" spans="1:9" x14ac:dyDescent="0.25">
      <c r="A1482" s="47">
        <v>1001391</v>
      </c>
      <c r="B1482" s="14" t="s">
        <v>1561</v>
      </c>
    </row>
    <row r="1483" spans="1:9" x14ac:dyDescent="0.25">
      <c r="A1483" s="47">
        <v>1001477</v>
      </c>
      <c r="B1483" s="14" t="s">
        <v>1561</v>
      </c>
    </row>
    <row r="1484" spans="1:9" x14ac:dyDescent="0.25">
      <c r="A1484" s="47">
        <v>1001502</v>
      </c>
      <c r="B1484" s="14" t="s">
        <v>1561</v>
      </c>
    </row>
    <row r="1485" spans="1:9" x14ac:dyDescent="0.25">
      <c r="A1485" s="47">
        <v>1001568</v>
      </c>
      <c r="B1485" s="14" t="s">
        <v>1561</v>
      </c>
    </row>
    <row r="1486" spans="1:9" x14ac:dyDescent="0.25">
      <c r="A1486" s="47">
        <v>1001653</v>
      </c>
      <c r="B1486" s="14" t="s">
        <v>1561</v>
      </c>
    </row>
    <row r="1487" spans="1:9" x14ac:dyDescent="0.25">
      <c r="A1487" s="47">
        <v>1001657</v>
      </c>
      <c r="B1487" s="14" t="s">
        <v>1561</v>
      </c>
    </row>
    <row r="1488" spans="1:9" x14ac:dyDescent="0.25">
      <c r="A1488" s="47">
        <v>1001658</v>
      </c>
      <c r="B1488" s="14" t="s">
        <v>1561</v>
      </c>
    </row>
    <row r="1489" spans="1:2" x14ac:dyDescent="0.25">
      <c r="A1489" s="47">
        <v>1001661</v>
      </c>
      <c r="B1489" s="14" t="s">
        <v>1561</v>
      </c>
    </row>
    <row r="1490" spans="1:2" x14ac:dyDescent="0.25">
      <c r="A1490" s="47">
        <v>1001671</v>
      </c>
      <c r="B1490" s="14" t="s">
        <v>1561</v>
      </c>
    </row>
    <row r="1491" spans="1:2" x14ac:dyDescent="0.25">
      <c r="A1491" s="47">
        <v>1001676</v>
      </c>
      <c r="B1491" s="14" t="s">
        <v>1561</v>
      </c>
    </row>
    <row r="1492" spans="1:2" x14ac:dyDescent="0.25">
      <c r="A1492" s="47">
        <v>1001738</v>
      </c>
      <c r="B1492" s="14" t="s">
        <v>1561</v>
      </c>
    </row>
    <row r="1493" spans="1:2" x14ac:dyDescent="0.25">
      <c r="A1493" s="47">
        <v>1001758</v>
      </c>
      <c r="B1493" s="14" t="s">
        <v>1561</v>
      </c>
    </row>
    <row r="1494" spans="1:2" x14ac:dyDescent="0.25">
      <c r="A1494" s="47">
        <v>1001848</v>
      </c>
      <c r="B1494" s="14" t="s">
        <v>1561</v>
      </c>
    </row>
    <row r="1495" spans="1:2" x14ac:dyDescent="0.25">
      <c r="A1495" s="47">
        <v>1001881</v>
      </c>
      <c r="B1495" s="14" t="s">
        <v>1561</v>
      </c>
    </row>
    <row r="1496" spans="1:2" x14ac:dyDescent="0.25">
      <c r="A1496" s="47">
        <v>1001891</v>
      </c>
      <c r="B1496" s="14" t="s">
        <v>1561</v>
      </c>
    </row>
    <row r="1497" spans="1:2" x14ac:dyDescent="0.25">
      <c r="A1497" s="47">
        <v>1002015</v>
      </c>
      <c r="B1497" s="14" t="s">
        <v>1561</v>
      </c>
    </row>
    <row r="1498" spans="1:2" x14ac:dyDescent="0.25">
      <c r="A1498" s="47">
        <v>1002039</v>
      </c>
      <c r="B1498" s="14" t="s">
        <v>1561</v>
      </c>
    </row>
    <row r="1499" spans="1:2" x14ac:dyDescent="0.25">
      <c r="A1499" s="47">
        <v>1002120</v>
      </c>
      <c r="B1499" s="14" t="s">
        <v>1561</v>
      </c>
    </row>
    <row r="1500" spans="1:2" x14ac:dyDescent="0.25">
      <c r="A1500" s="47">
        <v>1002124</v>
      </c>
      <c r="B1500" s="14" t="s">
        <v>1561</v>
      </c>
    </row>
    <row r="1501" spans="1:2" x14ac:dyDescent="0.25">
      <c r="A1501" s="47">
        <v>1002140</v>
      </c>
      <c r="B1501" s="14" t="s">
        <v>1561</v>
      </c>
    </row>
    <row r="1502" spans="1:2" x14ac:dyDescent="0.25">
      <c r="A1502" s="47">
        <v>1002225</v>
      </c>
      <c r="B1502" s="14" t="s">
        <v>1561</v>
      </c>
    </row>
    <row r="1503" spans="1:2" x14ac:dyDescent="0.25">
      <c r="A1503" s="47">
        <v>1002230</v>
      </c>
      <c r="B1503" s="14" t="s">
        <v>1561</v>
      </c>
    </row>
    <row r="1504" spans="1:2" x14ac:dyDescent="0.25">
      <c r="A1504" s="47">
        <v>1002392</v>
      </c>
      <c r="B1504" s="14" t="s">
        <v>1561</v>
      </c>
    </row>
    <row r="1505" spans="1:2" x14ac:dyDescent="0.25">
      <c r="A1505" s="47">
        <v>1002493</v>
      </c>
      <c r="B1505" s="14" t="s">
        <v>1561</v>
      </c>
    </row>
    <row r="1506" spans="1:2" x14ac:dyDescent="0.25">
      <c r="A1506" s="47">
        <v>1002499</v>
      </c>
      <c r="B1506" s="14" t="s">
        <v>1561</v>
      </c>
    </row>
    <row r="1507" spans="1:2" x14ac:dyDescent="0.25">
      <c r="A1507" s="47">
        <v>1002734</v>
      </c>
      <c r="B1507" s="14" t="s">
        <v>1561</v>
      </c>
    </row>
    <row r="1508" spans="1:2" x14ac:dyDescent="0.25">
      <c r="A1508" s="47">
        <v>1002743</v>
      </c>
      <c r="B1508" s="14" t="s">
        <v>1561</v>
      </c>
    </row>
    <row r="1509" spans="1:2" x14ac:dyDescent="0.25">
      <c r="A1509" s="47">
        <v>1003219</v>
      </c>
      <c r="B1509" s="14" t="s">
        <v>1561</v>
      </c>
    </row>
    <row r="1510" spans="1:2" x14ac:dyDescent="0.25">
      <c r="A1510" s="47">
        <v>1003338</v>
      </c>
      <c r="B1510" s="14" t="s">
        <v>1561</v>
      </c>
    </row>
    <row r="1511" spans="1:2" x14ac:dyDescent="0.25">
      <c r="A1511" s="47">
        <v>1003339</v>
      </c>
      <c r="B1511" s="14" t="s">
        <v>1561</v>
      </c>
    </row>
    <row r="1512" spans="1:2" x14ac:dyDescent="0.25">
      <c r="A1512" s="47">
        <v>1003491</v>
      </c>
      <c r="B1512" s="14" t="s">
        <v>1561</v>
      </c>
    </row>
    <row r="1513" spans="1:2" x14ac:dyDescent="0.25">
      <c r="A1513" s="47">
        <v>1003496</v>
      </c>
      <c r="B1513" s="14" t="s">
        <v>1561</v>
      </c>
    </row>
    <row r="1514" spans="1:2" x14ac:dyDescent="0.25">
      <c r="A1514" s="47">
        <v>1003502</v>
      </c>
      <c r="B1514" s="14" t="s">
        <v>1561</v>
      </c>
    </row>
    <row r="1515" spans="1:2" x14ac:dyDescent="0.25">
      <c r="A1515" s="47">
        <v>1003626</v>
      </c>
      <c r="B1515" s="14" t="s">
        <v>1561</v>
      </c>
    </row>
    <row r="1516" spans="1:2" x14ac:dyDescent="0.25">
      <c r="A1516" s="47">
        <v>1003629</v>
      </c>
      <c r="B1516" s="14" t="s">
        <v>1561</v>
      </c>
    </row>
    <row r="1517" spans="1:2" x14ac:dyDescent="0.25">
      <c r="A1517" s="47">
        <v>1003633</v>
      </c>
      <c r="B1517" s="14" t="s">
        <v>1561</v>
      </c>
    </row>
    <row r="1518" spans="1:2" x14ac:dyDescent="0.25">
      <c r="A1518" s="47">
        <v>1003780</v>
      </c>
      <c r="B1518" s="14" t="s">
        <v>1561</v>
      </c>
    </row>
    <row r="1519" spans="1:2" x14ac:dyDescent="0.25">
      <c r="A1519" s="47">
        <v>1004234</v>
      </c>
      <c r="B1519" s="14" t="s">
        <v>1561</v>
      </c>
    </row>
    <row r="1520" spans="1:2" x14ac:dyDescent="0.25">
      <c r="A1520" s="47">
        <v>1004495</v>
      </c>
      <c r="B1520" s="14" t="s">
        <v>1561</v>
      </c>
    </row>
    <row r="1521" spans="1:2" x14ac:dyDescent="0.25">
      <c r="A1521" s="47">
        <v>1004499</v>
      </c>
      <c r="B1521" s="14" t="s">
        <v>1561</v>
      </c>
    </row>
    <row r="1522" spans="1:2" x14ac:dyDescent="0.25">
      <c r="A1522" s="47">
        <v>1004502</v>
      </c>
      <c r="B1522" s="14" t="s">
        <v>1561</v>
      </c>
    </row>
    <row r="1523" spans="1:2" x14ac:dyDescent="0.25">
      <c r="A1523" s="47">
        <v>1004985</v>
      </c>
      <c r="B1523" s="14" t="s">
        <v>1561</v>
      </c>
    </row>
    <row r="1524" spans="1:2" x14ac:dyDescent="0.25">
      <c r="A1524" s="47">
        <v>1005210</v>
      </c>
      <c r="B1524" s="14" t="s">
        <v>1561</v>
      </c>
    </row>
    <row r="1525" spans="1:2" x14ac:dyDescent="0.25">
      <c r="A1525" s="47">
        <v>1005439</v>
      </c>
      <c r="B1525" s="14" t="s">
        <v>1561</v>
      </c>
    </row>
    <row r="1526" spans="1:2" x14ac:dyDescent="0.25">
      <c r="A1526" s="47">
        <v>1005440</v>
      </c>
      <c r="B1526" s="14" t="s">
        <v>1561</v>
      </c>
    </row>
    <row r="1527" spans="1:2" x14ac:dyDescent="0.25">
      <c r="A1527" s="47">
        <v>1005441</v>
      </c>
      <c r="B1527" s="14" t="s">
        <v>1561</v>
      </c>
    </row>
    <row r="1528" spans="1:2" x14ac:dyDescent="0.25">
      <c r="A1528" s="47">
        <v>1005699</v>
      </c>
      <c r="B1528" s="14" t="s">
        <v>1561</v>
      </c>
    </row>
    <row r="1529" spans="1:2" x14ac:dyDescent="0.25">
      <c r="A1529" s="47">
        <v>1005700</v>
      </c>
      <c r="B1529" s="14" t="s">
        <v>1561</v>
      </c>
    </row>
    <row r="1530" spans="1:2" x14ac:dyDescent="0.25">
      <c r="A1530" s="47">
        <v>1006056</v>
      </c>
      <c r="B1530" s="14" t="s">
        <v>1561</v>
      </c>
    </row>
    <row r="1531" spans="1:2" x14ac:dyDescent="0.25">
      <c r="A1531" s="47">
        <v>1006057</v>
      </c>
      <c r="B1531" s="14" t="s">
        <v>1561</v>
      </c>
    </row>
    <row r="1532" spans="1:2" x14ac:dyDescent="0.25">
      <c r="A1532" s="47">
        <v>1006311</v>
      </c>
      <c r="B1532" s="14" t="s">
        <v>1561</v>
      </c>
    </row>
    <row r="1533" spans="1:2" x14ac:dyDescent="0.25">
      <c r="A1533" s="47">
        <v>1006312</v>
      </c>
      <c r="B1533" s="14" t="s">
        <v>1561</v>
      </c>
    </row>
    <row r="1534" spans="1:2" x14ac:dyDescent="0.25">
      <c r="A1534" s="47">
        <v>1006439</v>
      </c>
      <c r="B1534" s="14" t="s">
        <v>1561</v>
      </c>
    </row>
    <row r="1535" spans="1:2" x14ac:dyDescent="0.25">
      <c r="A1535" s="47">
        <v>1006539</v>
      </c>
      <c r="B1535" s="14" t="s">
        <v>1561</v>
      </c>
    </row>
    <row r="1536" spans="1:2" x14ac:dyDescent="0.25">
      <c r="A1536" s="47">
        <v>1006545</v>
      </c>
      <c r="B1536" s="14" t="s">
        <v>1561</v>
      </c>
    </row>
    <row r="1537" spans="1:2" x14ac:dyDescent="0.25">
      <c r="A1537" s="47">
        <v>1006548</v>
      </c>
      <c r="B1537" s="14" t="s">
        <v>1561</v>
      </c>
    </row>
    <row r="1538" spans="1:2" x14ac:dyDescent="0.25">
      <c r="A1538" s="47">
        <v>1007071</v>
      </c>
      <c r="B1538" s="14" t="s">
        <v>1561</v>
      </c>
    </row>
    <row r="1539" spans="1:2" x14ac:dyDescent="0.25">
      <c r="A1539" s="47">
        <v>1015399</v>
      </c>
      <c r="B1539" s="14" t="s">
        <v>1561</v>
      </c>
    </row>
    <row r="1540" spans="1:2" x14ac:dyDescent="0.25">
      <c r="A1540" s="47">
        <v>1015420</v>
      </c>
      <c r="B1540" s="14" t="s">
        <v>1561</v>
      </c>
    </row>
    <row r="1541" spans="1:2" x14ac:dyDescent="0.25">
      <c r="A1541" s="47">
        <v>1024488</v>
      </c>
      <c r="B1541" s="14" t="s">
        <v>1561</v>
      </c>
    </row>
    <row r="1542" spans="1:2" x14ac:dyDescent="0.25">
      <c r="A1542" s="47">
        <v>1024567</v>
      </c>
      <c r="B1542" s="14" t="s">
        <v>1561</v>
      </c>
    </row>
    <row r="1543" spans="1:2" x14ac:dyDescent="0.25">
      <c r="A1543" s="47">
        <v>1026033</v>
      </c>
      <c r="B1543" s="14" t="s">
        <v>1561</v>
      </c>
    </row>
    <row r="1544" spans="1:2" x14ac:dyDescent="0.25">
      <c r="A1544" s="41">
        <v>6213604</v>
      </c>
      <c r="B1544" s="14" t="s">
        <v>1561</v>
      </c>
    </row>
    <row r="1545" spans="1:2" x14ac:dyDescent="0.25">
      <c r="A1545" s="41">
        <v>6180599</v>
      </c>
      <c r="B1545" s="14" t="s">
        <v>1561</v>
      </c>
    </row>
  </sheetData>
  <autoFilter ref="A1:J1470" xr:uid="{00000000-0001-0000-0000-000000000000}">
    <filterColumn colId="6">
      <colorFilter dxfId="0"/>
    </filterColumn>
  </autoFilter>
  <pageMargins left="0.75" right="0.75" top="1" bottom="1" header="0.5" footer="0.5"/>
  <pageSetup orientation="portrait" horizontalDpi="1200" verticalDpi="1200" r:id="rId1"/>
  <headerFooter alignWithMargins="0">
    <oddHeader>&amp;R&amp;"Times New Roman,Regular"&amp;10 UG-____- NWN's Application for an Order
Exhibit E /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216E-AFFF-419E-84F8-7C4E9A7CE2A7}">
  <sheetPr>
    <tabColor rgb="FFE7E7FF"/>
  </sheetPr>
  <dimension ref="A1"/>
  <sheetViews>
    <sheetView tabSelected="1" view="pageLayout" zoomScaleNormal="85" workbookViewId="0"/>
  </sheetViews>
  <sheetFormatPr defaultRowHeight="15" x14ac:dyDescent="0.25"/>
  <sheetData/>
  <pageMargins left="0.7" right="0.7" top="0.75" bottom="0.75" header="0.3" footer="0.3"/>
  <pageSetup scale="62" orientation="portrait" r:id="rId1"/>
  <headerFooter>
    <oddHeader>&amp;R&amp;"Times New Roman,Regular"&amp;10UG-____-  NWN's Application for an Order
Exhibit E / 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F8891A3D7F145A82306995036C7A3" ma:contentTypeVersion="24" ma:contentTypeDescription="" ma:contentTypeScope="" ma:versionID="88f78295d15c26e8400f33a0a285e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Petition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150</IndustryCode>
    <CaseStatus xmlns="dc463f71-b30c-4ab2-9473-d307f9d35888">Closed</CaseStatus>
    <OpenedDate xmlns="dc463f71-b30c-4ab2-9473-d307f9d35888">2023-12-22T08:00:00+00:00</OpenedDate>
    <SignificantOrder xmlns="dc463f71-b30c-4ab2-9473-d307f9d35888">false</SignificantOrder>
    <Date1 xmlns="dc463f71-b30c-4ab2-9473-d307f9d35888">2023-12-22T08:00:00+00:00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231041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BAF29AE-5F69-4B01-B0F3-CEBC16E96FC1}"/>
</file>

<file path=customXml/itemProps2.xml><?xml version="1.0" encoding="utf-8"?>
<ds:datastoreItem xmlns:ds="http://schemas.openxmlformats.org/officeDocument/2006/customXml" ds:itemID="{D0A5287B-3780-4828-90F1-6828B83AB0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21756-B3F4-491D-AF45-F535C3EA8693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a95189ed-a59d-41a1-91ce-b22fe42d8f40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219AF00-A7D3-4F27-83DC-C4E790321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Sale of Lincoln City</vt:lpstr>
      <vt:lpstr>State Allocation</vt:lpstr>
      <vt:lpstr>Astoria Assets @ 9-30-20</vt:lpstr>
      <vt:lpstr>Lincoln NBV 11-30-23 - PP</vt:lpstr>
      <vt:lpstr>ECC - Asset Listing Building</vt:lpstr>
      <vt:lpstr>Purchase Price</vt:lpstr>
      <vt:lpstr>'Purchase Price'!Print_Area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Cresalia, Marty</dc:creator>
  <cp:lastModifiedBy>Lee-Pella, Erica</cp:lastModifiedBy>
  <dcterms:created xsi:type="dcterms:W3CDTF">2020-02-13T23:21:00Z</dcterms:created>
  <dcterms:modified xsi:type="dcterms:W3CDTF">2023-12-22T16:48:34Z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3f1ce95a-c7a0-427b-a61b-85f0660cbd6f</vt:lpwstr>
  </property>
  <property fmtid="{D5CDD505-2E9C-101B-9397-08002B2CF9AE}" pid="3" name="ContentTypeId">
    <vt:lpwstr>0x0101006E56B4D1795A2E4DB2F0B01679ED314A00D77F8891A3D7F145A82306995036C7A3</vt:lpwstr>
  </property>
  <property fmtid="{D5CDD505-2E9C-101B-9397-08002B2CF9AE}" pid="4" name="_docset_NoMedatataSyncRequired">
    <vt:lpwstr>False</vt:lpwstr>
  </property>
</Properties>
</file>